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Nastava\OneDrive - CARNET\Desktop\"/>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BILANCA" sheetId="5" r:id="rId4"/>
    <sheet name="PR-RAS" sheetId="4" r:id="rId5"/>
    <sheet name="RAS-funkcijski" sheetId="6" r:id="rId6"/>
    <sheet name="P-VRIO" sheetId="7" r:id="rId7"/>
    <sheet name="OBVEZE" sheetId="8" r:id="rId8"/>
    <sheet name="Kont" sheetId="9" r:id="rId9"/>
    <sheet name="Promjene" sheetId="10" r:id="rId10"/>
  </sheets>
  <definedNames>
    <definedName name="_xlnm.Print_Area" localSheetId="3">BILANCA!$A$1:$H$398</definedName>
    <definedName name="_xlnm.Print_Area" localSheetId="7">OBVEZE!$A$1:$F$109</definedName>
    <definedName name="_xlnm.Print_Area" localSheetId="4">'PR-RAS'!$A$1:$F$1019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E340" i="9" s="1"/>
  <c r="B340" i="9" s="1"/>
  <c r="G340" i="9"/>
  <c r="F340" i="9"/>
  <c r="F339" i="9"/>
  <c r="F338" i="9"/>
  <c r="F337" i="9"/>
  <c r="F336" i="9"/>
  <c r="H335" i="9"/>
  <c r="E335" i="9" s="1"/>
  <c r="B335" i="9" s="1"/>
  <c r="G335" i="9"/>
  <c r="F335" i="9"/>
  <c r="F334" i="9"/>
  <c r="H333" i="9"/>
  <c r="E333" i="9" s="1"/>
  <c r="G333" i="9"/>
  <c r="F333" i="9"/>
  <c r="B333" i="9"/>
  <c r="H332" i="9"/>
  <c r="G332" i="9"/>
  <c r="F332" i="9"/>
  <c r="E332" i="9"/>
  <c r="B332" i="9" s="1"/>
  <c r="H331" i="9"/>
  <c r="E331" i="9" s="1"/>
  <c r="G331" i="9"/>
  <c r="F331" i="9"/>
  <c r="B331" i="9"/>
  <c r="H330" i="9"/>
  <c r="G330" i="9"/>
  <c r="F330" i="9"/>
  <c r="E330" i="9"/>
  <c r="B330" i="9" s="1"/>
  <c r="H329" i="9"/>
  <c r="G329" i="9"/>
  <c r="F329" i="9"/>
  <c r="H328" i="9"/>
  <c r="G328" i="9"/>
  <c r="F328" i="9"/>
  <c r="E328" i="9"/>
  <c r="B328" i="9" s="1"/>
  <c r="H327" i="9"/>
  <c r="G327" i="9"/>
  <c r="F327" i="9"/>
  <c r="H326" i="9"/>
  <c r="G326" i="9"/>
  <c r="F326" i="9"/>
  <c r="H325" i="9"/>
  <c r="E325" i="9" s="1"/>
  <c r="G325" i="9"/>
  <c r="F325" i="9"/>
  <c r="B325" i="9"/>
  <c r="H324" i="9"/>
  <c r="G324" i="9"/>
  <c r="F324" i="9"/>
  <c r="H323" i="9"/>
  <c r="E323" i="9" s="1"/>
  <c r="G323" i="9"/>
  <c r="F323" i="9"/>
  <c r="B323" i="9"/>
  <c r="H322" i="9"/>
  <c r="G322" i="9"/>
  <c r="F322" i="9"/>
  <c r="H321" i="9"/>
  <c r="E321" i="9" s="1"/>
  <c r="G321" i="9"/>
  <c r="F321" i="9"/>
  <c r="B321" i="9"/>
  <c r="H320" i="9"/>
  <c r="G320" i="9"/>
  <c r="F320" i="9"/>
  <c r="H319" i="9"/>
  <c r="E319" i="9" s="1"/>
  <c r="G319" i="9"/>
  <c r="F319" i="9"/>
  <c r="B319" i="9"/>
  <c r="H318" i="9"/>
  <c r="E318" i="9" s="1"/>
  <c r="B318" i="9" s="1"/>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8" i="9"/>
  <c r="F297" i="9"/>
  <c r="L296" i="9"/>
  <c r="F296" i="9" s="1"/>
  <c r="H296" i="9"/>
  <c r="F295" i="9"/>
  <c r="I294" i="9"/>
  <c r="E294" i="9" s="1"/>
  <c r="B294" i="9" s="1"/>
  <c r="H294" i="9"/>
  <c r="F294" i="9"/>
  <c r="E293" i="9"/>
  <c r="M292" i="9"/>
  <c r="L292" i="9"/>
  <c r="F292" i="9"/>
  <c r="E292" i="9"/>
  <c r="B292" i="9"/>
  <c r="M291" i="9"/>
  <c r="L291" i="9"/>
  <c r="F291" i="9" s="1"/>
  <c r="E291" i="9"/>
  <c r="B291" i="9" s="1"/>
  <c r="M290" i="9"/>
  <c r="L290" i="9"/>
  <c r="F290" i="9"/>
  <c r="E290" i="9"/>
  <c r="B290" i="9"/>
  <c r="M289" i="9"/>
  <c r="L289" i="9"/>
  <c r="F289" i="9" s="1"/>
  <c r="E289" i="9"/>
  <c r="B289" i="9" s="1"/>
  <c r="M288" i="9"/>
  <c r="L288" i="9"/>
  <c r="F288" i="9"/>
  <c r="E288" i="9"/>
  <c r="B288" i="9"/>
  <c r="M287" i="9"/>
  <c r="L287" i="9"/>
  <c r="F287" i="9" s="1"/>
  <c r="E287" i="9"/>
  <c r="B287" i="9" s="1"/>
  <c r="M286" i="9"/>
  <c r="L286" i="9"/>
  <c r="F286" i="9"/>
  <c r="E286" i="9"/>
  <c r="B286" i="9"/>
  <c r="M285" i="9"/>
  <c r="L285" i="9"/>
  <c r="F285" i="9" s="1"/>
  <c r="E285" i="9"/>
  <c r="B285" i="9" s="1"/>
  <c r="M284" i="9"/>
  <c r="L284" i="9"/>
  <c r="F284" i="9"/>
  <c r="E284" i="9"/>
  <c r="B284" i="9"/>
  <c r="M283" i="9"/>
  <c r="L283" i="9"/>
  <c r="F283" i="9" s="1"/>
  <c r="E283" i="9"/>
  <c r="B283" i="9" s="1"/>
  <c r="M282" i="9"/>
  <c r="L282" i="9"/>
  <c r="F282" i="9"/>
  <c r="E282" i="9"/>
  <c r="B282" i="9"/>
  <c r="M281" i="9"/>
  <c r="L281" i="9"/>
  <c r="F281" i="9" s="1"/>
  <c r="E281" i="9"/>
  <c r="B281" i="9"/>
  <c r="M280" i="9"/>
  <c r="L280" i="9"/>
  <c r="F280" i="9"/>
  <c r="E280" i="9"/>
  <c r="B280" i="9"/>
  <c r="M279" i="9"/>
  <c r="L279" i="9"/>
  <c r="F279" i="9" s="1"/>
  <c r="E279" i="9"/>
  <c r="M278" i="9"/>
  <c r="L278" i="9"/>
  <c r="F278" i="9"/>
  <c r="E278" i="9"/>
  <c r="B278" i="9"/>
  <c r="M277" i="9"/>
  <c r="L277" i="9"/>
  <c r="F277" i="9" s="1"/>
  <c r="E277" i="9"/>
  <c r="M276" i="9"/>
  <c r="L276" i="9"/>
  <c r="F276" i="9"/>
  <c r="E276" i="9"/>
  <c r="B276" i="9"/>
  <c r="M275" i="9"/>
  <c r="L275" i="9"/>
  <c r="F275" i="9" s="1"/>
  <c r="E275" i="9"/>
  <c r="M274" i="9"/>
  <c r="L274" i="9"/>
  <c r="F274" i="9"/>
  <c r="E274" i="9"/>
  <c r="B274" i="9"/>
  <c r="M273" i="9"/>
  <c r="L273" i="9"/>
  <c r="F273" i="9" s="1"/>
  <c r="E273" i="9"/>
  <c r="M272" i="9"/>
  <c r="L272" i="9"/>
  <c r="F272" i="9"/>
  <c r="E272" i="9"/>
  <c r="B272" i="9"/>
  <c r="M271" i="9"/>
  <c r="L271" i="9"/>
  <c r="F271" i="9" s="1"/>
  <c r="E271" i="9"/>
  <c r="M270" i="9"/>
  <c r="L270" i="9"/>
  <c r="F270" i="9"/>
  <c r="E270" i="9"/>
  <c r="B270" i="9"/>
  <c r="M269" i="9"/>
  <c r="L269" i="9"/>
  <c r="F269" i="9" s="1"/>
  <c r="E269" i="9"/>
  <c r="M268" i="9"/>
  <c r="L268" i="9"/>
  <c r="F268" i="9"/>
  <c r="E268" i="9"/>
  <c r="B268" i="9"/>
  <c r="M267" i="9"/>
  <c r="L267" i="9"/>
  <c r="F267" i="9" s="1"/>
  <c r="E267" i="9"/>
  <c r="M266" i="9"/>
  <c r="L266" i="9"/>
  <c r="F266" i="9"/>
  <c r="E266" i="9"/>
  <c r="B266" i="9"/>
  <c r="M265" i="9"/>
  <c r="L265" i="9"/>
  <c r="F265" i="9" s="1"/>
  <c r="E265" i="9"/>
  <c r="M264" i="9"/>
  <c r="L264" i="9"/>
  <c r="F264" i="9"/>
  <c r="E264" i="9"/>
  <c r="B264" i="9"/>
  <c r="M263" i="9"/>
  <c r="L263" i="9"/>
  <c r="F263" i="9" s="1"/>
  <c r="E263" i="9"/>
  <c r="M262" i="9"/>
  <c r="L262" i="9"/>
  <c r="F262" i="9"/>
  <c r="E262" i="9"/>
  <c r="B262" i="9"/>
  <c r="M261" i="9"/>
  <c r="L261" i="9"/>
  <c r="F261" i="9" s="1"/>
  <c r="E261" i="9"/>
  <c r="M260" i="9"/>
  <c r="L260" i="9"/>
  <c r="F260" i="9"/>
  <c r="E260" i="9"/>
  <c r="B260" i="9"/>
  <c r="M259" i="9"/>
  <c r="L259" i="9"/>
  <c r="F259" i="9" s="1"/>
  <c r="E259" i="9"/>
  <c r="M258" i="9"/>
  <c r="L258" i="9"/>
  <c r="F258" i="9"/>
  <c r="E258" i="9"/>
  <c r="B258" i="9"/>
  <c r="M257" i="9"/>
  <c r="L257" i="9"/>
  <c r="F257" i="9" s="1"/>
  <c r="E257" i="9"/>
  <c r="M256" i="9"/>
  <c r="L256" i="9"/>
  <c r="F256" i="9"/>
  <c r="E256" i="9"/>
  <c r="B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F247" i="9" s="1"/>
  <c r="E247" i="9"/>
  <c r="M246" i="9"/>
  <c r="L246" i="9"/>
  <c r="F246" i="9"/>
  <c r="E246" i="9"/>
  <c r="B246" i="9"/>
  <c r="M245" i="9"/>
  <c r="L245" i="9"/>
  <c r="F245" i="9" s="1"/>
  <c r="E245" i="9"/>
  <c r="M244" i="9"/>
  <c r="L244" i="9"/>
  <c r="F244" i="9"/>
  <c r="E244" i="9"/>
  <c r="B244" i="9"/>
  <c r="M243" i="9"/>
  <c r="L243" i="9"/>
  <c r="E243" i="9"/>
  <c r="M242" i="9"/>
  <c r="L242" i="9"/>
  <c r="F242" i="9"/>
  <c r="E242" i="9"/>
  <c r="B242" i="9"/>
  <c r="M241" i="9"/>
  <c r="L241" i="9"/>
  <c r="F241" i="9" s="1"/>
  <c r="E241" i="9"/>
  <c r="M240" i="9"/>
  <c r="L240" i="9"/>
  <c r="F240" i="9"/>
  <c r="E240" i="9"/>
  <c r="B240" i="9"/>
  <c r="M239" i="9"/>
  <c r="L239" i="9"/>
  <c r="F239" i="9" s="1"/>
  <c r="E239" i="9"/>
  <c r="M238" i="9"/>
  <c r="L238" i="9"/>
  <c r="F238" i="9"/>
  <c r="E238" i="9"/>
  <c r="B238" i="9"/>
  <c r="M237" i="9"/>
  <c r="L237" i="9"/>
  <c r="E237" i="9"/>
  <c r="M236" i="9"/>
  <c r="L236" i="9"/>
  <c r="E236" i="9"/>
  <c r="M235" i="9"/>
  <c r="L235" i="9"/>
  <c r="F235" i="9" s="1"/>
  <c r="E235" i="9"/>
  <c r="M234" i="9"/>
  <c r="L234" i="9"/>
  <c r="F234" i="9"/>
  <c r="E234" i="9"/>
  <c r="B234" i="9"/>
  <c r="M233" i="9"/>
  <c r="L233" i="9"/>
  <c r="F233" i="9" s="1"/>
  <c r="E233" i="9"/>
  <c r="M232" i="9"/>
  <c r="L232" i="9"/>
  <c r="F232" i="9"/>
  <c r="E232" i="9"/>
  <c r="B232" i="9"/>
  <c r="M231" i="9"/>
  <c r="L231" i="9"/>
  <c r="F231" i="9" s="1"/>
  <c r="E231" i="9"/>
  <c r="M230" i="9"/>
  <c r="L230" i="9"/>
  <c r="F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F171" i="9"/>
  <c r="E171" i="9"/>
  <c r="B171" i="9" s="1"/>
  <c r="H170" i="9"/>
  <c r="E170" i="9" s="1"/>
  <c r="B170" i="9" s="1"/>
  <c r="G170" i="9"/>
  <c r="F170" i="9"/>
  <c r="H169" i="9"/>
  <c r="G169" i="9"/>
  <c r="F169" i="9"/>
  <c r="E169" i="9"/>
  <c r="B169" i="9" s="1"/>
  <c r="H168" i="9"/>
  <c r="E168" i="9" s="1"/>
  <c r="B168" i="9" s="1"/>
  <c r="G168" i="9"/>
  <c r="F168" i="9"/>
  <c r="H167" i="9"/>
  <c r="G167" i="9"/>
  <c r="F167" i="9"/>
  <c r="E167" i="9"/>
  <c r="B167" i="9" s="1"/>
  <c r="H166" i="9"/>
  <c r="E166" i="9" s="1"/>
  <c r="B166" i="9" s="1"/>
  <c r="G166" i="9"/>
  <c r="F166" i="9"/>
  <c r="H165" i="9"/>
  <c r="G165" i="9"/>
  <c r="F165" i="9"/>
  <c r="E165" i="9"/>
  <c r="B165" i="9" s="1"/>
  <c r="H164" i="9"/>
  <c r="E164" i="9" s="1"/>
  <c r="B164" i="9" s="1"/>
  <c r="G164" i="9"/>
  <c r="F164" i="9"/>
  <c r="H163" i="9"/>
  <c r="G163" i="9"/>
  <c r="F163" i="9"/>
  <c r="E163" i="9"/>
  <c r="B163" i="9" s="1"/>
  <c r="H162" i="9"/>
  <c r="G162" i="9"/>
  <c r="F162" i="9"/>
  <c r="E162" i="9"/>
  <c r="B162" i="9"/>
  <c r="H161" i="9"/>
  <c r="G161" i="9"/>
  <c r="F161" i="9"/>
  <c r="E161" i="9"/>
  <c r="B161" i="9" s="1"/>
  <c r="H160" i="9"/>
  <c r="E160" i="9" s="1"/>
  <c r="B160" i="9" s="1"/>
  <c r="G160" i="9"/>
  <c r="F160" i="9"/>
  <c r="H159" i="9"/>
  <c r="G159" i="9"/>
  <c r="F159" i="9"/>
  <c r="E159" i="9"/>
  <c r="B159" i="9" s="1"/>
  <c r="H158" i="9"/>
  <c r="G158" i="9"/>
  <c r="F158" i="9"/>
  <c r="E158" i="9"/>
  <c r="B158" i="9"/>
  <c r="H157" i="9"/>
  <c r="G157" i="9"/>
  <c r="F157" i="9"/>
  <c r="E157" i="9"/>
  <c r="B157" i="9" s="1"/>
  <c r="F156" i="9"/>
  <c r="H155" i="9"/>
  <c r="G155" i="9"/>
  <c r="F155" i="9"/>
  <c r="E155" i="9"/>
  <c r="B155" i="9" s="1"/>
  <c r="H154" i="9"/>
  <c r="G154" i="9"/>
  <c r="F154" i="9"/>
  <c r="E154" i="9"/>
  <c r="B154" i="9"/>
  <c r="H153" i="9"/>
  <c r="G153" i="9"/>
  <c r="F153" i="9"/>
  <c r="E153" i="9"/>
  <c r="B153" i="9" s="1"/>
  <c r="H152" i="9"/>
  <c r="E152" i="9" s="1"/>
  <c r="B152" i="9" s="1"/>
  <c r="G152" i="9"/>
  <c r="F152" i="9"/>
  <c r="H151" i="9"/>
  <c r="G151" i="9"/>
  <c r="F151" i="9"/>
  <c r="E151" i="9"/>
  <c r="B151" i="9" s="1"/>
  <c r="H150" i="9"/>
  <c r="E150" i="9" s="1"/>
  <c r="B150" i="9" s="1"/>
  <c r="G150" i="9"/>
  <c r="F150" i="9"/>
  <c r="H149" i="9"/>
  <c r="G149" i="9"/>
  <c r="F149" i="9"/>
  <c r="E149" i="9"/>
  <c r="B149" i="9" s="1"/>
  <c r="H148" i="9"/>
  <c r="E148" i="9" s="1"/>
  <c r="B148" i="9" s="1"/>
  <c r="G148" i="9"/>
  <c r="F148" i="9"/>
  <c r="H147" i="9"/>
  <c r="G147" i="9"/>
  <c r="F147" i="9"/>
  <c r="E147" i="9"/>
  <c r="B147" i="9" s="1"/>
  <c r="H146" i="9"/>
  <c r="G146" i="9"/>
  <c r="F146" i="9"/>
  <c r="E146" i="9"/>
  <c r="B146" i="9"/>
  <c r="H145" i="9"/>
  <c r="G145" i="9"/>
  <c r="F145" i="9"/>
  <c r="E145" i="9"/>
  <c r="B145" i="9" s="1"/>
  <c r="H144" i="9"/>
  <c r="G144" i="9"/>
  <c r="F144" i="9"/>
  <c r="E144" i="9"/>
  <c r="B144" i="9"/>
  <c r="H143" i="9"/>
  <c r="G143" i="9"/>
  <c r="F143" i="9"/>
  <c r="E143" i="9"/>
  <c r="B143" i="9" s="1"/>
  <c r="H142" i="9"/>
  <c r="E142" i="9" s="1"/>
  <c r="B142" i="9" s="1"/>
  <c r="G142" i="9"/>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E128" i="9" s="1"/>
  <c r="B128" i="9" s="1"/>
  <c r="G128" i="9"/>
  <c r="F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G108" i="9"/>
  <c r="F108" i="9"/>
  <c r="E108" i="9"/>
  <c r="B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G100" i="9"/>
  <c r="F100" i="9"/>
  <c r="E100" i="9"/>
  <c r="B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E86" i="9" s="1"/>
  <c r="B86" i="9" s="1"/>
  <c r="G86" i="9"/>
  <c r="F86" i="9"/>
  <c r="H85" i="9"/>
  <c r="G85" i="9"/>
  <c r="F85" i="9"/>
  <c r="E85" i="9"/>
  <c r="B85" i="9" s="1"/>
  <c r="H84" i="9"/>
  <c r="G84" i="9"/>
  <c r="F84" i="9"/>
  <c r="E84" i="9"/>
  <c r="B84" i="9" s="1"/>
  <c r="H83" i="9"/>
  <c r="G83" i="9"/>
  <c r="F83" i="9"/>
  <c r="E83" i="9"/>
  <c r="B83" i="9" s="1"/>
  <c r="H82" i="9"/>
  <c r="G82" i="9"/>
  <c r="F82" i="9"/>
  <c r="E82" i="9"/>
  <c r="B82" i="9" s="1"/>
  <c r="H81" i="9"/>
  <c r="G81" i="9"/>
  <c r="F81" i="9"/>
  <c r="E81" i="9"/>
  <c r="B81" i="9" s="1"/>
  <c r="H80" i="9"/>
  <c r="G80" i="9"/>
  <c r="F80" i="9"/>
  <c r="E80" i="9"/>
  <c r="B80" i="9" s="1"/>
  <c r="H79" i="9"/>
  <c r="G79" i="9"/>
  <c r="F79" i="9"/>
  <c r="E79" i="9"/>
  <c r="B79" i="9"/>
  <c r="H78" i="9"/>
  <c r="G78" i="9"/>
  <c r="F78" i="9"/>
  <c r="E78" i="9"/>
  <c r="B78" i="9" s="1"/>
  <c r="H77" i="9"/>
  <c r="E77" i="9" s="1"/>
  <c r="B77" i="9" s="1"/>
  <c r="G77" i="9"/>
  <c r="F77" i="9"/>
  <c r="H76" i="9"/>
  <c r="G76" i="9"/>
  <c r="F76" i="9"/>
  <c r="E76" i="9"/>
  <c r="B76" i="9"/>
  <c r="H75" i="9"/>
  <c r="G75" i="9"/>
  <c r="F75" i="9"/>
  <c r="E75" i="9"/>
  <c r="B75" i="9" s="1"/>
  <c r="H74" i="9"/>
  <c r="E74" i="9" s="1"/>
  <c r="B74" i="9" s="1"/>
  <c r="G74" i="9"/>
  <c r="F74" i="9"/>
  <c r="H73" i="9"/>
  <c r="G73" i="9"/>
  <c r="F73" i="9"/>
  <c r="E73" i="9"/>
  <c r="B73" i="9" s="1"/>
  <c r="H72" i="9"/>
  <c r="E72" i="9" s="1"/>
  <c r="B72" i="9" s="1"/>
  <c r="G72" i="9"/>
  <c r="F72" i="9"/>
  <c r="H71" i="9"/>
  <c r="G71" i="9"/>
  <c r="F71" i="9"/>
  <c r="E71" i="9"/>
  <c r="B71" i="9" s="1"/>
  <c r="H70" i="9"/>
  <c r="G70" i="9"/>
  <c r="F70" i="9"/>
  <c r="E70" i="9"/>
  <c r="B70" i="9"/>
  <c r="H69" i="9"/>
  <c r="G69" i="9"/>
  <c r="F69" i="9"/>
  <c r="E69" i="9"/>
  <c r="B69" i="9" s="1"/>
  <c r="H68" i="9"/>
  <c r="E68" i="9" s="1"/>
  <c r="B68" i="9" s="1"/>
  <c r="G68" i="9"/>
  <c r="F68" i="9"/>
  <c r="H67" i="9"/>
  <c r="G67" i="9"/>
  <c r="F67" i="9"/>
  <c r="E67" i="9"/>
  <c r="B67" i="9" s="1"/>
  <c r="H66" i="9"/>
  <c r="E66" i="9" s="1"/>
  <c r="B66" i="9" s="1"/>
  <c r="G66" i="9"/>
  <c r="F66" i="9"/>
  <c r="H65" i="9"/>
  <c r="G65" i="9"/>
  <c r="F65" i="9"/>
  <c r="E65" i="9"/>
  <c r="B65" i="9" s="1"/>
  <c r="H64" i="9"/>
  <c r="G64" i="9"/>
  <c r="F64" i="9"/>
  <c r="E64" i="9"/>
  <c r="B64" i="9"/>
  <c r="H63" i="9"/>
  <c r="G63" i="9"/>
  <c r="F63" i="9"/>
  <c r="E63" i="9"/>
  <c r="B63" i="9" s="1"/>
  <c r="H62" i="9"/>
  <c r="E62" i="9" s="1"/>
  <c r="B62" i="9" s="1"/>
  <c r="G62" i="9"/>
  <c r="F62" i="9"/>
  <c r="H61" i="9"/>
  <c r="G61" i="9"/>
  <c r="F61" i="9"/>
  <c r="E61" i="9"/>
  <c r="B61" i="9" s="1"/>
  <c r="H60" i="9"/>
  <c r="G60" i="9"/>
  <c r="F60" i="9"/>
  <c r="E60" i="9"/>
  <c r="B60" i="9" s="1"/>
  <c r="H59" i="9"/>
  <c r="G59" i="9"/>
  <c r="F59" i="9"/>
  <c r="E59" i="9"/>
  <c r="B59" i="9"/>
  <c r="H58" i="9"/>
  <c r="G58" i="9"/>
  <c r="F58" i="9"/>
  <c r="E58" i="9"/>
  <c r="B58" i="9" s="1"/>
  <c r="H57" i="9"/>
  <c r="E57" i="9" s="1"/>
  <c r="B57" i="9" s="1"/>
  <c r="G57" i="9"/>
  <c r="F57" i="9"/>
  <c r="H56" i="9"/>
  <c r="E56" i="9" s="1"/>
  <c r="B56" i="9" s="1"/>
  <c r="G56" i="9"/>
  <c r="F56" i="9"/>
  <c r="H55" i="9"/>
  <c r="G55" i="9"/>
  <c r="F55" i="9"/>
  <c r="E55" i="9"/>
  <c r="B55" i="9"/>
  <c r="H54" i="9"/>
  <c r="G54" i="9"/>
  <c r="F54" i="9"/>
  <c r="E54" i="9"/>
  <c r="B54" i="9" s="1"/>
  <c r="H53" i="9"/>
  <c r="G53" i="9"/>
  <c r="F53" i="9"/>
  <c r="E53" i="9"/>
  <c r="B53" i="9" s="1"/>
  <c r="H52" i="9"/>
  <c r="G52" i="9"/>
  <c r="F52" i="9"/>
  <c r="E52" i="9"/>
  <c r="B52" i="9" s="1"/>
  <c r="H51" i="9"/>
  <c r="E51" i="9" s="1"/>
  <c r="B51" i="9" s="1"/>
  <c r="G51" i="9"/>
  <c r="F51" i="9"/>
  <c r="H50" i="9"/>
  <c r="G50" i="9"/>
  <c r="F50" i="9"/>
  <c r="E50" i="9"/>
  <c r="B50" i="9" s="1"/>
  <c r="H49" i="9"/>
  <c r="E49" i="9" s="1"/>
  <c r="B49" i="9" s="1"/>
  <c r="G49" i="9"/>
  <c r="F49" i="9"/>
  <c r="H48" i="9"/>
  <c r="E48" i="9" s="1"/>
  <c r="B48" i="9" s="1"/>
  <c r="G48" i="9"/>
  <c r="F48" i="9"/>
  <c r="H47" i="9"/>
  <c r="G47" i="9"/>
  <c r="F47" i="9"/>
  <c r="E47" i="9"/>
  <c r="B47" i="9" s="1"/>
  <c r="H46" i="9"/>
  <c r="G46" i="9"/>
  <c r="F46" i="9"/>
  <c r="E46" i="9"/>
  <c r="B46" i="9"/>
  <c r="H45" i="9"/>
  <c r="G45" i="9"/>
  <c r="F45" i="9"/>
  <c r="E45" i="9"/>
  <c r="B45" i="9" s="1"/>
  <c r="H44" i="9"/>
  <c r="E44" i="9" s="1"/>
  <c r="B44" i="9" s="1"/>
  <c r="G44" i="9"/>
  <c r="F44" i="9"/>
  <c r="H43" i="9"/>
  <c r="G43" i="9"/>
  <c r="F43" i="9"/>
  <c r="E43" i="9"/>
  <c r="B43" i="9" s="1"/>
  <c r="H42" i="9"/>
  <c r="E42" i="9" s="1"/>
  <c r="B42" i="9" s="1"/>
  <c r="G42" i="9"/>
  <c r="F42" i="9"/>
  <c r="H41" i="9"/>
  <c r="G41" i="9"/>
  <c r="F41" i="9"/>
  <c r="E41" i="9"/>
  <c r="B41" i="9" s="1"/>
  <c r="H40" i="9"/>
  <c r="G40" i="9"/>
  <c r="F40" i="9"/>
  <c r="E40" i="9"/>
  <c r="B40" i="9"/>
  <c r="H39" i="9"/>
  <c r="G39" i="9"/>
  <c r="F39" i="9"/>
  <c r="E39" i="9"/>
  <c r="B39" i="9" s="1"/>
  <c r="H38" i="9"/>
  <c r="G38" i="9"/>
  <c r="F38" i="9"/>
  <c r="E38" i="9"/>
  <c r="B38" i="9" s="1"/>
  <c r="H37" i="9"/>
  <c r="G37" i="9"/>
  <c r="F37" i="9"/>
  <c r="H36" i="9"/>
  <c r="G36" i="9"/>
  <c r="F36" i="9"/>
  <c r="H35" i="9"/>
  <c r="E35" i="9" s="1"/>
  <c r="B35" i="9" s="1"/>
  <c r="G35" i="9"/>
  <c r="F35" i="9"/>
  <c r="H34" i="9"/>
  <c r="E34" i="9" s="1"/>
  <c r="B34" i="9" s="1"/>
  <c r="G34" i="9"/>
  <c r="F34" i="9"/>
  <c r="H33" i="9"/>
  <c r="E33" i="9" s="1"/>
  <c r="B33" i="9" s="1"/>
  <c r="G33" i="9"/>
  <c r="F33" i="9"/>
  <c r="H32" i="9"/>
  <c r="G32" i="9"/>
  <c r="F32" i="9"/>
  <c r="E32" i="9"/>
  <c r="B32" i="9" s="1"/>
  <c r="H31" i="9"/>
  <c r="G31" i="9"/>
  <c r="F31" i="9"/>
  <c r="H30" i="9"/>
  <c r="G30" i="9"/>
  <c r="F30" i="9"/>
  <c r="E30" i="9"/>
  <c r="B30" i="9" s="1"/>
  <c r="H29" i="9"/>
  <c r="G29" i="9"/>
  <c r="F29" i="9"/>
  <c r="E29" i="9"/>
  <c r="B29" i="9"/>
  <c r="H28" i="9"/>
  <c r="G28" i="9"/>
  <c r="F28" i="9"/>
  <c r="E28" i="9"/>
  <c r="B28" i="9" s="1"/>
  <c r="H27" i="9"/>
  <c r="E27" i="9" s="1"/>
  <c r="B27" i="9" s="1"/>
  <c r="G27" i="9"/>
  <c r="F27" i="9"/>
  <c r="H26" i="9"/>
  <c r="G26" i="9"/>
  <c r="F26" i="9"/>
  <c r="E26" i="9"/>
  <c r="B26" i="9" s="1"/>
  <c r="H25" i="9"/>
  <c r="E25" i="9" s="1"/>
  <c r="B25" i="9" s="1"/>
  <c r="G25" i="9"/>
  <c r="F25" i="9"/>
  <c r="F24" i="9"/>
  <c r="F4" i="9"/>
  <c r="O3" i="9"/>
  <c r="G296" i="9" s="1"/>
  <c r="E296" i="9" s="1"/>
  <c r="B296" i="9" s="1"/>
  <c r="I3" i="9"/>
  <c r="H3" i="9"/>
  <c r="G3" i="9"/>
  <c r="D104" i="8"/>
  <c r="C1681" i="1" s="1"/>
  <c r="D97" i="8"/>
  <c r="D92" i="8"/>
  <c r="D87" i="8"/>
  <c r="D82" i="8"/>
  <c r="D77" i="8"/>
  <c r="D72" i="8"/>
  <c r="D67" i="8"/>
  <c r="D62" i="8"/>
  <c r="D57" i="8"/>
  <c r="D52" i="8"/>
  <c r="D51" i="8"/>
  <c r="D46" i="8"/>
  <c r="D45" i="8"/>
  <c r="D37" i="8"/>
  <c r="D27" i="8"/>
  <c r="D25" i="8"/>
  <c r="C1602" i="1" s="1"/>
  <c r="G1602" i="1" s="1"/>
  <c r="D18" i="8"/>
  <c r="D8" i="8"/>
  <c r="D6" i="8" s="1"/>
  <c r="C1583" i="1" s="1"/>
  <c r="H1583" i="1"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E141"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1260" i="1" s="1"/>
  <c r="D256" i="5"/>
  <c r="D255" i="5"/>
  <c r="F254" i="5"/>
  <c r="F253" i="5"/>
  <c r="E252" i="5"/>
  <c r="D252" i="5"/>
  <c r="D251"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G339" i="9" s="1"/>
  <c r="E339" i="9" s="1"/>
  <c r="B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D88" i="5"/>
  <c r="F88" i="5" s="1"/>
  <c r="F87" i="5"/>
  <c r="F86" i="5"/>
  <c r="F85" i="5"/>
  <c r="F84" i="5"/>
  <c r="F83" i="5"/>
  <c r="E82" i="5"/>
  <c r="D1087" i="1" s="1"/>
  <c r="H1087" i="1" s="1"/>
  <c r="D82" i="5"/>
  <c r="F81" i="5"/>
  <c r="F80" i="5"/>
  <c r="F79" i="5"/>
  <c r="F78" i="5"/>
  <c r="F77" i="5"/>
  <c r="E76" i="5"/>
  <c r="D76" i="5"/>
  <c r="F76" i="5" s="1"/>
  <c r="F75" i="5"/>
  <c r="F74" i="5"/>
  <c r="F73" i="5"/>
  <c r="F72" i="5"/>
  <c r="E71" i="5"/>
  <c r="D71" i="5"/>
  <c r="D70" i="5" s="1"/>
  <c r="E70" i="5"/>
  <c r="F68" i="5"/>
  <c r="F67" i="5"/>
  <c r="F66" i="5"/>
  <c r="F65" i="5"/>
  <c r="F64" i="5"/>
  <c r="E63" i="5"/>
  <c r="D63" i="5"/>
  <c r="F63" i="5" s="1"/>
  <c r="F62" i="5"/>
  <c r="F61" i="5"/>
  <c r="F60" i="5"/>
  <c r="F59" i="5"/>
  <c r="F58" i="5"/>
  <c r="F57" i="5"/>
  <c r="E56" i="5"/>
  <c r="D56" i="5"/>
  <c r="F56" i="5" s="1"/>
  <c r="F55" i="5"/>
  <c r="F54" i="5"/>
  <c r="F53" i="5"/>
  <c r="E52" i="5"/>
  <c r="D1057" i="1" s="1"/>
  <c r="H1057" i="1" s="1"/>
  <c r="D52" i="5"/>
  <c r="F52" i="5" s="1"/>
  <c r="F51" i="5"/>
  <c r="F50" i="5"/>
  <c r="F49" i="5"/>
  <c r="F48" i="5"/>
  <c r="F47" i="5"/>
  <c r="F46" i="5"/>
  <c r="E45" i="5"/>
  <c r="D1050" i="1" s="1"/>
  <c r="H1050" i="1" s="1"/>
  <c r="D45" i="5"/>
  <c r="F44" i="5"/>
  <c r="F43" i="5"/>
  <c r="F42" i="5"/>
  <c r="E41" i="5"/>
  <c r="D41" i="5"/>
  <c r="F41" i="5" s="1"/>
  <c r="F40" i="5"/>
  <c r="F39" i="5"/>
  <c r="F38" i="5"/>
  <c r="F37" i="5"/>
  <c r="F36" i="5"/>
  <c r="E35" i="5"/>
  <c r="D1040" i="1" s="1"/>
  <c r="H1040" i="1" s="1"/>
  <c r="D35" i="5"/>
  <c r="F34" i="5"/>
  <c r="F33" i="5"/>
  <c r="F32" i="5"/>
  <c r="F31" i="5"/>
  <c r="F30" i="5"/>
  <c r="E29" i="5"/>
  <c r="D29" i="5"/>
  <c r="F29" i="5" s="1"/>
  <c r="F28" i="5"/>
  <c r="F27" i="5"/>
  <c r="F26" i="5"/>
  <c r="F25" i="5"/>
  <c r="F24" i="5"/>
  <c r="F23" i="5"/>
  <c r="F22" i="5"/>
  <c r="F21" i="5"/>
  <c r="F20" i="5"/>
  <c r="E19" i="5"/>
  <c r="D19" i="5"/>
  <c r="F18" i="5"/>
  <c r="F17" i="5"/>
  <c r="F16" i="5"/>
  <c r="F15" i="5"/>
  <c r="F14" i="5"/>
  <c r="E13" i="5"/>
  <c r="D1018" i="1" s="1"/>
  <c r="H1018" i="1" s="1"/>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D585" i="4"/>
  <c r="D584" i="4" s="1"/>
  <c r="F584" i="4" s="1"/>
  <c r="E584" i="4"/>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D536" i="4" s="1"/>
  <c r="E536" i="4"/>
  <c r="F534" i="4"/>
  <c r="F533" i="4"/>
  <c r="E532" i="4"/>
  <c r="D532" i="4"/>
  <c r="F532" i="4" s="1"/>
  <c r="F531" i="4"/>
  <c r="F530" i="4"/>
  <c r="E529" i="4"/>
  <c r="D529" i="4"/>
  <c r="F529" i="4" s="1"/>
  <c r="F528" i="4"/>
  <c r="F527" i="4"/>
  <c r="E526" i="4"/>
  <c r="D526" i="4"/>
  <c r="F526" i="4" s="1"/>
  <c r="F525" i="4"/>
  <c r="F524" i="4"/>
  <c r="E523" i="4"/>
  <c r="D523" i="4"/>
  <c r="D522" i="4" s="1"/>
  <c r="F522"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F473" i="4" s="1"/>
  <c r="F472" i="4"/>
  <c r="F471" i="4"/>
  <c r="E470" i="4"/>
  <c r="D470" i="4"/>
  <c r="F470" i="4" s="1"/>
  <c r="F469" i="4"/>
  <c r="F468" i="4"/>
  <c r="E467" i="4"/>
  <c r="D467" i="4"/>
  <c r="D466" i="4" s="1"/>
  <c r="F466"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D431" i="4"/>
  <c r="D430" i="4" s="1"/>
  <c r="E428" i="4"/>
  <c r="D423" i="1" s="1"/>
  <c r="D428" i="4"/>
  <c r="F428" i="4" s="1"/>
  <c r="E427" i="4"/>
  <c r="D422" i="1" s="1"/>
  <c r="D427" i="4"/>
  <c r="E426" i="4"/>
  <c r="D421" i="1" s="1"/>
  <c r="D426" i="4"/>
  <c r="D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D373" i="4" s="1"/>
  <c r="F373" i="4" s="1"/>
  <c r="E373" i="4"/>
  <c r="F372" i="4"/>
  <c r="F371" i="4"/>
  <c r="F370" i="4"/>
  <c r="F369" i="4"/>
  <c r="F368" i="4"/>
  <c r="F367" i="4"/>
  <c r="E366" i="4"/>
  <c r="D366" i="4"/>
  <c r="F366" i="4" s="1"/>
  <c r="F365" i="4"/>
  <c r="F364" i="4"/>
  <c r="F363" i="4"/>
  <c r="E362" i="4"/>
  <c r="D362" i="4"/>
  <c r="D361" i="4" s="1"/>
  <c r="E361" i="4"/>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D321" i="4" s="1"/>
  <c r="F321" i="4" s="1"/>
  <c r="E321" i="4"/>
  <c r="F320" i="4"/>
  <c r="F319" i="4"/>
  <c r="F318" i="4"/>
  <c r="F317" i="4"/>
  <c r="F316" i="4"/>
  <c r="F315" i="4"/>
  <c r="E314" i="4"/>
  <c r="D314" i="4"/>
  <c r="F314" i="4" s="1"/>
  <c r="F313" i="4"/>
  <c r="F312" i="4"/>
  <c r="F311" i="4"/>
  <c r="E310" i="4"/>
  <c r="D310" i="4"/>
  <c r="D309" i="4" s="1"/>
  <c r="E309" i="4"/>
  <c r="E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E262" i="4" s="1"/>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E164" i="4" s="1"/>
  <c r="D160" i="1" s="1"/>
  <c r="D178" i="4"/>
  <c r="F177" i="4"/>
  <c r="F176" i="4"/>
  <c r="F175" i="4"/>
  <c r="F174" i="4"/>
  <c r="F173" i="4"/>
  <c r="F172" i="4"/>
  <c r="F171" i="4"/>
  <c r="E170" i="4"/>
  <c r="D170" i="4"/>
  <c r="F170" i="4" s="1"/>
  <c r="F169" i="4"/>
  <c r="F168" i="4"/>
  <c r="F167" i="4"/>
  <c r="F166" i="4"/>
  <c r="E165" i="4"/>
  <c r="D161" i="1" s="1"/>
  <c r="D165" i="4"/>
  <c r="D164" i="4" s="1"/>
  <c r="F163" i="4"/>
  <c r="F162" i="4"/>
  <c r="F161" i="4"/>
  <c r="E160" i="4"/>
  <c r="D156" i="1" s="1"/>
  <c r="D160" i="4"/>
  <c r="F159" i="4"/>
  <c r="F158" i="4"/>
  <c r="F157" i="4"/>
  <c r="F156" i="4"/>
  <c r="F155" i="4"/>
  <c r="E154" i="4"/>
  <c r="D154" i="4"/>
  <c r="F154" i="4" s="1"/>
  <c r="D153" i="4"/>
  <c r="F151" i="4"/>
  <c r="F150" i="4"/>
  <c r="F149" i="4"/>
  <c r="F148" i="4"/>
  <c r="F147" i="4"/>
  <c r="F146" i="4"/>
  <c r="F145" i="4"/>
  <c r="F144" i="4"/>
  <c r="F143" i="4"/>
  <c r="F142" i="4"/>
  <c r="E141" i="4"/>
  <c r="D141" i="4"/>
  <c r="D140" i="4" s="1"/>
  <c r="E140" i="4"/>
  <c r="F139" i="4"/>
  <c r="F138" i="4"/>
  <c r="F137" i="4"/>
  <c r="F136" i="4"/>
  <c r="E135" i="4"/>
  <c r="D135" i="4"/>
  <c r="F135" i="4" s="1"/>
  <c r="E134" i="4"/>
  <c r="D134" i="4"/>
  <c r="F134" i="4" s="1"/>
  <c r="F133" i="4"/>
  <c r="F132" i="4"/>
  <c r="F131" i="4"/>
  <c r="F130" i="4"/>
  <c r="E129" i="4"/>
  <c r="D129" i="4"/>
  <c r="F129" i="4" s="1"/>
  <c r="F128" i="4"/>
  <c r="F127" i="4"/>
  <c r="E126" i="4"/>
  <c r="D126" i="4"/>
  <c r="F126" i="4" s="1"/>
  <c r="E125" i="4"/>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D82" i="4"/>
  <c r="F82" i="4" s="1"/>
  <c r="F81" i="4"/>
  <c r="F80" i="4"/>
  <c r="F79" i="4"/>
  <c r="F78" i="4"/>
  <c r="E77" i="4"/>
  <c r="D77" i="4"/>
  <c r="F77" i="4" s="1"/>
  <c r="F76" i="4"/>
  <c r="F75" i="4"/>
  <c r="E74" i="4"/>
  <c r="D70" i="1" s="1"/>
  <c r="D74" i="4"/>
  <c r="F73" i="4"/>
  <c r="F72" i="4"/>
  <c r="E71" i="4"/>
  <c r="D71" i="4"/>
  <c r="F71" i="4" s="1"/>
  <c r="F70" i="4"/>
  <c r="F69" i="4"/>
  <c r="E68" i="4"/>
  <c r="E49" i="4" s="1"/>
  <c r="D45" i="1"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I41" i="3"/>
  <c r="G41" i="3"/>
  <c r="B41" i="3"/>
  <c r="I40"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H28" i="3"/>
  <c r="G28" i="3"/>
  <c r="B28" i="3"/>
  <c r="I27" i="3"/>
  <c r="H27" i="3"/>
  <c r="G27" i="3"/>
  <c r="B27" i="3"/>
  <c r="H25"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G1684" i="1" s="1"/>
  <c r="C1683" i="1"/>
  <c r="H1683" i="1" s="1"/>
  <c r="C1682" i="1"/>
  <c r="G1682" i="1" s="1"/>
  <c r="C1680" i="1"/>
  <c r="G1680" i="1" s="1"/>
  <c r="G1679" i="1"/>
  <c r="C1679" i="1"/>
  <c r="H1679" i="1" s="1"/>
  <c r="C1678" i="1"/>
  <c r="G1678" i="1" s="1"/>
  <c r="G1677" i="1"/>
  <c r="C1677" i="1"/>
  <c r="H1677" i="1" s="1"/>
  <c r="C1676" i="1"/>
  <c r="G1676" i="1" s="1"/>
  <c r="G1675" i="1"/>
  <c r="C1675" i="1"/>
  <c r="H1675" i="1" s="1"/>
  <c r="C1674" i="1"/>
  <c r="G1674" i="1" s="1"/>
  <c r="G1673" i="1"/>
  <c r="C1673" i="1"/>
  <c r="H1673" i="1" s="1"/>
  <c r="C1672" i="1"/>
  <c r="G1672" i="1" s="1"/>
  <c r="G1671" i="1"/>
  <c r="C1671" i="1"/>
  <c r="H1671" i="1" s="1"/>
  <c r="C1670" i="1"/>
  <c r="G1670" i="1" s="1"/>
  <c r="G1669" i="1"/>
  <c r="C1669" i="1"/>
  <c r="H1669" i="1" s="1"/>
  <c r="C1668" i="1"/>
  <c r="G1668" i="1" s="1"/>
  <c r="G1667" i="1"/>
  <c r="C1667" i="1"/>
  <c r="H1667" i="1" s="1"/>
  <c r="C1666" i="1"/>
  <c r="G1666" i="1" s="1"/>
  <c r="G1665" i="1"/>
  <c r="C1665" i="1"/>
  <c r="H1665" i="1" s="1"/>
  <c r="C1664" i="1"/>
  <c r="G1664" i="1" s="1"/>
  <c r="G1663" i="1"/>
  <c r="C1663" i="1"/>
  <c r="H1663" i="1" s="1"/>
  <c r="C1662" i="1"/>
  <c r="G1662" i="1" s="1"/>
  <c r="G1661" i="1"/>
  <c r="C1661" i="1"/>
  <c r="H1661" i="1" s="1"/>
  <c r="C1660" i="1"/>
  <c r="G1660" i="1" s="1"/>
  <c r="G1659" i="1"/>
  <c r="C1659" i="1"/>
  <c r="H1659" i="1" s="1"/>
  <c r="C1658" i="1"/>
  <c r="G1658" i="1" s="1"/>
  <c r="G1657" i="1"/>
  <c r="C1657" i="1"/>
  <c r="H1657" i="1" s="1"/>
  <c r="C1656" i="1"/>
  <c r="G1656" i="1" s="1"/>
  <c r="G1655" i="1"/>
  <c r="C1655" i="1"/>
  <c r="H1655" i="1" s="1"/>
  <c r="C1654" i="1"/>
  <c r="G1654" i="1" s="1"/>
  <c r="G1653" i="1"/>
  <c r="C1653" i="1"/>
  <c r="H1653" i="1" s="1"/>
  <c r="C1652" i="1"/>
  <c r="G1652" i="1" s="1"/>
  <c r="G1651" i="1"/>
  <c r="C1651" i="1"/>
  <c r="H1651" i="1" s="1"/>
  <c r="C1650" i="1"/>
  <c r="G1650" i="1" s="1"/>
  <c r="G1649" i="1"/>
  <c r="C1649" i="1"/>
  <c r="H1649" i="1" s="1"/>
  <c r="C1648" i="1"/>
  <c r="G1648" i="1" s="1"/>
  <c r="G1647" i="1"/>
  <c r="C1647" i="1"/>
  <c r="H1647" i="1" s="1"/>
  <c r="C1646" i="1"/>
  <c r="G1646" i="1" s="1"/>
  <c r="G1645" i="1"/>
  <c r="C1645" i="1"/>
  <c r="H1645" i="1" s="1"/>
  <c r="C1644" i="1"/>
  <c r="G1644" i="1" s="1"/>
  <c r="G1643" i="1"/>
  <c r="C1643" i="1"/>
  <c r="H1643" i="1" s="1"/>
  <c r="C1642" i="1"/>
  <c r="G1642" i="1" s="1"/>
  <c r="G1641" i="1"/>
  <c r="C1641" i="1"/>
  <c r="H1641" i="1" s="1"/>
  <c r="C1640" i="1"/>
  <c r="G1640" i="1" s="1"/>
  <c r="G1639" i="1"/>
  <c r="C1639" i="1"/>
  <c r="H1639" i="1" s="1"/>
  <c r="C1638" i="1"/>
  <c r="G1638" i="1" s="1"/>
  <c r="G1637" i="1"/>
  <c r="C1637" i="1"/>
  <c r="H1637" i="1" s="1"/>
  <c r="C1636" i="1"/>
  <c r="G1636" i="1" s="1"/>
  <c r="G1635" i="1"/>
  <c r="C1635" i="1"/>
  <c r="H1635" i="1" s="1"/>
  <c r="C1634" i="1"/>
  <c r="G1634" i="1" s="1"/>
  <c r="G1633" i="1"/>
  <c r="C1633" i="1"/>
  <c r="H1633" i="1" s="1"/>
  <c r="C1632" i="1"/>
  <c r="G1632" i="1" s="1"/>
  <c r="G1631" i="1"/>
  <c r="C1631" i="1"/>
  <c r="H1631" i="1" s="1"/>
  <c r="C1630" i="1"/>
  <c r="G1630" i="1" s="1"/>
  <c r="G1629" i="1"/>
  <c r="C1629" i="1"/>
  <c r="H1629" i="1" s="1"/>
  <c r="C1628" i="1"/>
  <c r="G1628" i="1" s="1"/>
  <c r="G1627" i="1"/>
  <c r="C1627" i="1"/>
  <c r="H1627" i="1" s="1"/>
  <c r="C1626" i="1"/>
  <c r="G1626" i="1" s="1"/>
  <c r="G1625" i="1"/>
  <c r="C1625" i="1"/>
  <c r="H1625" i="1" s="1"/>
  <c r="C1624" i="1"/>
  <c r="G1624" i="1" s="1"/>
  <c r="G1623" i="1"/>
  <c r="C1623" i="1"/>
  <c r="H1623" i="1" s="1"/>
  <c r="C1622" i="1"/>
  <c r="G1622" i="1" s="1"/>
  <c r="C1620" i="1"/>
  <c r="G1620" i="1" s="1"/>
  <c r="G1619" i="1"/>
  <c r="C1619" i="1"/>
  <c r="H1619" i="1" s="1"/>
  <c r="C1618" i="1"/>
  <c r="G1618" i="1" s="1"/>
  <c r="G1617" i="1"/>
  <c r="C1617" i="1"/>
  <c r="H1617" i="1" s="1"/>
  <c r="C1616" i="1"/>
  <c r="G1616" i="1" s="1"/>
  <c r="G1615" i="1"/>
  <c r="C1615" i="1"/>
  <c r="H1615" i="1" s="1"/>
  <c r="C1614" i="1"/>
  <c r="G1614" i="1" s="1"/>
  <c r="C1613" i="1"/>
  <c r="H1613" i="1" s="1"/>
  <c r="C1612" i="1"/>
  <c r="G1612" i="1" s="1"/>
  <c r="C1611" i="1"/>
  <c r="H1611" i="1" s="1"/>
  <c r="C1610" i="1"/>
  <c r="G1610" i="1" s="1"/>
  <c r="C1609" i="1"/>
  <c r="H1609" i="1" s="1"/>
  <c r="C1608" i="1"/>
  <c r="G1608" i="1" s="1"/>
  <c r="C1607" i="1"/>
  <c r="H1607" i="1" s="1"/>
  <c r="C1606" i="1"/>
  <c r="G1606" i="1" s="1"/>
  <c r="C1605" i="1"/>
  <c r="H1605" i="1" s="1"/>
  <c r="C1604" i="1"/>
  <c r="G1604" i="1" s="1"/>
  <c r="C1603" i="1"/>
  <c r="H1603" i="1" s="1"/>
  <c r="C1601" i="1"/>
  <c r="H1601" i="1" s="1"/>
  <c r="C1600" i="1"/>
  <c r="G1600" i="1" s="1"/>
  <c r="G1599" i="1"/>
  <c r="C1599" i="1"/>
  <c r="H1599" i="1" s="1"/>
  <c r="C1598" i="1"/>
  <c r="G1598" i="1" s="1"/>
  <c r="G1597" i="1"/>
  <c r="C1597" i="1"/>
  <c r="H1597" i="1" s="1"/>
  <c r="C1596" i="1"/>
  <c r="G1596" i="1" s="1"/>
  <c r="G1595" i="1"/>
  <c r="C1595" i="1"/>
  <c r="H1595" i="1" s="1"/>
  <c r="C1594" i="1"/>
  <c r="G1594" i="1" s="1"/>
  <c r="C1593" i="1"/>
  <c r="H1593" i="1" s="1"/>
  <c r="C1592" i="1"/>
  <c r="G1592" i="1" s="1"/>
  <c r="G1591" i="1"/>
  <c r="C1591" i="1"/>
  <c r="H1591" i="1" s="1"/>
  <c r="C1590" i="1"/>
  <c r="G1590" i="1" s="1"/>
  <c r="C1589" i="1"/>
  <c r="H1589" i="1" s="1"/>
  <c r="C1588" i="1"/>
  <c r="G1588" i="1" s="1"/>
  <c r="C1587" i="1"/>
  <c r="H1587" i="1" s="1"/>
  <c r="C1586" i="1"/>
  <c r="G1586" i="1" s="1"/>
  <c r="C1584" i="1"/>
  <c r="G1584" i="1" s="1"/>
  <c r="C1582" i="1"/>
  <c r="G1582" i="1" s="1"/>
  <c r="D1581" i="1"/>
  <c r="C1581" i="1"/>
  <c r="J1581" i="1" s="1"/>
  <c r="D1580" i="1"/>
  <c r="C1580" i="1"/>
  <c r="J1580" i="1" s="1"/>
  <c r="D1579" i="1"/>
  <c r="C1579" i="1"/>
  <c r="J1579" i="1" s="1"/>
  <c r="D1578" i="1"/>
  <c r="C1578" i="1"/>
  <c r="J1578" i="1" s="1"/>
  <c r="D1577" i="1"/>
  <c r="C1577" i="1"/>
  <c r="H1577" i="1" s="1"/>
  <c r="D1576" i="1"/>
  <c r="C1576" i="1"/>
  <c r="J1576" i="1" s="1"/>
  <c r="D1575" i="1"/>
  <c r="C1575" i="1"/>
  <c r="J1575" i="1" s="1"/>
  <c r="D1574" i="1"/>
  <c r="C1574" i="1"/>
  <c r="J1574" i="1" s="1"/>
  <c r="D1573" i="1"/>
  <c r="C1573" i="1"/>
  <c r="J1573" i="1" s="1"/>
  <c r="D1572" i="1"/>
  <c r="C1572" i="1"/>
  <c r="H1572" i="1" s="1"/>
  <c r="D1571" i="1"/>
  <c r="C1571" i="1"/>
  <c r="H1571" i="1" s="1"/>
  <c r="D1570" i="1"/>
  <c r="C1570" i="1"/>
  <c r="J1570" i="1" s="1"/>
  <c r="D1569" i="1"/>
  <c r="C1569" i="1"/>
  <c r="J1569" i="1" s="1"/>
  <c r="D1568" i="1"/>
  <c r="C1568" i="1"/>
  <c r="J1568" i="1" s="1"/>
  <c r="D1567" i="1"/>
  <c r="C1567" i="1"/>
  <c r="J1567" i="1" s="1"/>
  <c r="D1566" i="1"/>
  <c r="C1566" i="1"/>
  <c r="J1566" i="1" s="1"/>
  <c r="D1565" i="1"/>
  <c r="C1565" i="1"/>
  <c r="J1565" i="1" s="1"/>
  <c r="D1564" i="1"/>
  <c r="C1564" i="1"/>
  <c r="J1564" i="1" s="1"/>
  <c r="D1563" i="1"/>
  <c r="C1563" i="1"/>
  <c r="H1563" i="1" s="1"/>
  <c r="D1562" i="1"/>
  <c r="C1562" i="1"/>
  <c r="J1562" i="1" s="1"/>
  <c r="D1561" i="1"/>
  <c r="C1561" i="1"/>
  <c r="J1561" i="1" s="1"/>
  <c r="D1560" i="1"/>
  <c r="C1560" i="1"/>
  <c r="J1560" i="1" s="1"/>
  <c r="D1559" i="1"/>
  <c r="C1559" i="1"/>
  <c r="J1559" i="1" s="1"/>
  <c r="D1558" i="1"/>
  <c r="C1558" i="1"/>
  <c r="J1558" i="1" s="1"/>
  <c r="D1557" i="1"/>
  <c r="C1557" i="1"/>
  <c r="J1557" i="1" s="1"/>
  <c r="D1556" i="1"/>
  <c r="C1556" i="1"/>
  <c r="H1556" i="1" s="1"/>
  <c r="D1555" i="1"/>
  <c r="C1555" i="1"/>
  <c r="H1555" i="1" s="1"/>
  <c r="D1554" i="1"/>
  <c r="C1554" i="1"/>
  <c r="J1554" i="1" s="1"/>
  <c r="D1553" i="1"/>
  <c r="C1553" i="1"/>
  <c r="J1553" i="1" s="1"/>
  <c r="D1552" i="1"/>
  <c r="C1552" i="1"/>
  <c r="J1552" i="1" s="1"/>
  <c r="D1551" i="1"/>
  <c r="C1551" i="1"/>
  <c r="J1551" i="1" s="1"/>
  <c r="D1550" i="1"/>
  <c r="C1550" i="1"/>
  <c r="J1550" i="1" s="1"/>
  <c r="D1549" i="1"/>
  <c r="C1549" i="1"/>
  <c r="J1549" i="1" s="1"/>
  <c r="D1548" i="1"/>
  <c r="C1548" i="1"/>
  <c r="J1548" i="1" s="1"/>
  <c r="D1547" i="1"/>
  <c r="H1547" i="1" s="1"/>
  <c r="C1547" i="1"/>
  <c r="J1547" i="1" s="1"/>
  <c r="D1546" i="1"/>
  <c r="J1546" i="1" s="1"/>
  <c r="C1546" i="1"/>
  <c r="G1546" i="1" s="1"/>
  <c r="D1545" i="1"/>
  <c r="J1545" i="1" s="1"/>
  <c r="C1545" i="1"/>
  <c r="G1545" i="1" s="1"/>
  <c r="D1544" i="1"/>
  <c r="J1544" i="1" s="1"/>
  <c r="C1544" i="1"/>
  <c r="G1544" i="1" s="1"/>
  <c r="D1543" i="1"/>
  <c r="J1543" i="1" s="1"/>
  <c r="C1543" i="1"/>
  <c r="G1543" i="1" s="1"/>
  <c r="D1542" i="1"/>
  <c r="J1542" i="1" s="1"/>
  <c r="C1542" i="1"/>
  <c r="D1541" i="1"/>
  <c r="J1541" i="1" s="1"/>
  <c r="C1541" i="1"/>
  <c r="D1540" i="1"/>
  <c r="H1540" i="1" s="1"/>
  <c r="C1540" i="1"/>
  <c r="D1539" i="1"/>
  <c r="H1539" i="1" s="1"/>
  <c r="C1539" i="1"/>
  <c r="D1538" i="1"/>
  <c r="H1538" i="1" s="1"/>
  <c r="C1538" i="1"/>
  <c r="D1537" i="1"/>
  <c r="D1536" i="1"/>
  <c r="H1536" i="1" s="1"/>
  <c r="C1536" i="1"/>
  <c r="G1536" i="1" s="1"/>
  <c r="D1535" i="1"/>
  <c r="H1535" i="1" s="1"/>
  <c r="C1535" i="1"/>
  <c r="G1535" i="1" s="1"/>
  <c r="D1534" i="1"/>
  <c r="H1534" i="1" s="1"/>
  <c r="C1534" i="1"/>
  <c r="G1534" i="1" s="1"/>
  <c r="D1533" i="1"/>
  <c r="H1533" i="1" s="1"/>
  <c r="C1533" i="1"/>
  <c r="G1533" i="1" s="1"/>
  <c r="D1532" i="1"/>
  <c r="H1532" i="1" s="1"/>
  <c r="C1532" i="1"/>
  <c r="G1532" i="1" s="1"/>
  <c r="D1531" i="1"/>
  <c r="H1531" i="1" s="1"/>
  <c r="C1531" i="1"/>
  <c r="G1531" i="1" s="1"/>
  <c r="D1530" i="1"/>
  <c r="H1530" i="1" s="1"/>
  <c r="C1530" i="1"/>
  <c r="G1530" i="1" s="1"/>
  <c r="D1529" i="1"/>
  <c r="H1529" i="1" s="1"/>
  <c r="C1529" i="1"/>
  <c r="G1529" i="1" s="1"/>
  <c r="D1528" i="1"/>
  <c r="H1528" i="1" s="1"/>
  <c r="C1528" i="1"/>
  <c r="G1528" i="1" s="1"/>
  <c r="D1527" i="1"/>
  <c r="H1527" i="1" s="1"/>
  <c r="C1527" i="1"/>
  <c r="G1527" i="1" s="1"/>
  <c r="D1526" i="1"/>
  <c r="H1526" i="1" s="1"/>
  <c r="C1526" i="1"/>
  <c r="G1526" i="1" s="1"/>
  <c r="D1525" i="1"/>
  <c r="H1525" i="1" s="1"/>
  <c r="C1525" i="1"/>
  <c r="G1525" i="1" s="1"/>
  <c r="D1524" i="1"/>
  <c r="H1524" i="1" s="1"/>
  <c r="C1524" i="1"/>
  <c r="G1524" i="1" s="1"/>
  <c r="H1523" i="1"/>
  <c r="D1523" i="1"/>
  <c r="C1523" i="1"/>
  <c r="G1523" i="1" s="1"/>
  <c r="D1522" i="1"/>
  <c r="H1522" i="1" s="1"/>
  <c r="C1522" i="1"/>
  <c r="D1521" i="1"/>
  <c r="C1521" i="1"/>
  <c r="G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D1511" i="1"/>
  <c r="C1511" i="1"/>
  <c r="H1511" i="1" s="1"/>
  <c r="D1510" i="1"/>
  <c r="C1510" i="1"/>
  <c r="H1510" i="1" s="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C1485" i="1"/>
  <c r="H1485" i="1" s="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D1373" i="1"/>
  <c r="C1373" i="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D1315" i="1"/>
  <c r="C1315" i="1"/>
  <c r="D1314" i="1"/>
  <c r="C1314" i="1"/>
  <c r="D1313" i="1"/>
  <c r="C1313" i="1"/>
  <c r="H1313" i="1" s="1"/>
  <c r="D1312" i="1"/>
  <c r="C1312" i="1"/>
  <c r="H1312" i="1" s="1"/>
  <c r="D1311" i="1"/>
  <c r="C1311" i="1"/>
  <c r="D1310" i="1"/>
  <c r="C1310" i="1"/>
  <c r="H1310" i="1" s="1"/>
  <c r="D1309" i="1"/>
  <c r="C1309" i="1"/>
  <c r="H1309" i="1" s="1"/>
  <c r="D1308" i="1"/>
  <c r="C1308" i="1"/>
  <c r="D1307" i="1"/>
  <c r="C1307" i="1"/>
  <c r="H1307" i="1" s="1"/>
  <c r="D1306" i="1"/>
  <c r="C1306" i="1"/>
  <c r="D1305" i="1"/>
  <c r="C1305" i="1"/>
  <c r="H1305" i="1" s="1"/>
  <c r="D1304" i="1"/>
  <c r="C1304" i="1"/>
  <c r="H1304" i="1" s="1"/>
  <c r="D1303" i="1"/>
  <c r="C1303" i="1"/>
  <c r="H1303" i="1" s="1"/>
  <c r="D1302" i="1"/>
  <c r="C1302" i="1"/>
  <c r="D1301" i="1"/>
  <c r="C1301" i="1"/>
  <c r="D1300" i="1"/>
  <c r="C1300" i="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D1291" i="1"/>
  <c r="C1291" i="1"/>
  <c r="H1291" i="1" s="1"/>
  <c r="D1290" i="1"/>
  <c r="C1290" i="1"/>
  <c r="H1290" i="1" s="1"/>
  <c r="D1289" i="1"/>
  <c r="C1289" i="1"/>
  <c r="D1288" i="1"/>
  <c r="C1288" i="1"/>
  <c r="H1288" i="1" s="1"/>
  <c r="D1287" i="1"/>
  <c r="C1287" i="1"/>
  <c r="D1286" i="1"/>
  <c r="C1286" i="1"/>
  <c r="H1286" i="1" s="1"/>
  <c r="D1285" i="1"/>
  <c r="C1285" i="1"/>
  <c r="H1285" i="1" s="1"/>
  <c r="D1284" i="1"/>
  <c r="C1284" i="1"/>
  <c r="H1284" i="1" s="1"/>
  <c r="D1283" i="1"/>
  <c r="C1283" i="1"/>
  <c r="H1283" i="1" s="1"/>
  <c r="D1282" i="1"/>
  <c r="C1282" i="1"/>
  <c r="H1282" i="1" s="1"/>
  <c r="D1281" i="1"/>
  <c r="C1281" i="1"/>
  <c r="D1280" i="1"/>
  <c r="C1280" i="1"/>
  <c r="H1280" i="1" s="1"/>
  <c r="D1279" i="1"/>
  <c r="C1279" i="1"/>
  <c r="H1279" i="1" s="1"/>
  <c r="D1278" i="1"/>
  <c r="C1278" i="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D1265" i="1"/>
  <c r="C1265" i="1"/>
  <c r="C1264" i="1"/>
  <c r="D1263" i="1"/>
  <c r="C1263" i="1"/>
  <c r="H1263" i="1" s="1"/>
  <c r="D1262" i="1"/>
  <c r="C1262" i="1"/>
  <c r="H1262" i="1" s="1"/>
  <c r="D1261" i="1"/>
  <c r="C1261" i="1"/>
  <c r="C1260" i="1"/>
  <c r="C1259" i="1"/>
  <c r="D1258" i="1"/>
  <c r="C1258" i="1"/>
  <c r="D1257" i="1"/>
  <c r="C1257" i="1"/>
  <c r="D1256" i="1"/>
  <c r="C1256" i="1"/>
  <c r="C1255" i="1"/>
  <c r="D1254" i="1"/>
  <c r="C1254" i="1"/>
  <c r="D1253" i="1"/>
  <c r="C1253" i="1"/>
  <c r="H1253" i="1" s="1"/>
  <c r="D1252" i="1"/>
  <c r="C1252" i="1"/>
  <c r="D1251" i="1"/>
  <c r="C1251" i="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D1185" i="1"/>
  <c r="H1185" i="1" s="1"/>
  <c r="C1185" i="1"/>
  <c r="G1185" i="1" s="1"/>
  <c r="D1184" i="1"/>
  <c r="H1184" i="1" s="1"/>
  <c r="C1184" i="1"/>
  <c r="D1183" i="1"/>
  <c r="H1183" i="1" s="1"/>
  <c r="C1183" i="1"/>
  <c r="G1183" i="1" s="1"/>
  <c r="D1182" i="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H1165" i="1" s="1"/>
  <c r="C1165" i="1"/>
  <c r="G1165" i="1" s="1"/>
  <c r="D1164" i="1"/>
  <c r="H1164" i="1" s="1"/>
  <c r="C1164" i="1"/>
  <c r="G1164" i="1" s="1"/>
  <c r="D1163" i="1"/>
  <c r="H1163" i="1" s="1"/>
  <c r="C1163" i="1"/>
  <c r="G1163" i="1" s="1"/>
  <c r="D1162" i="1"/>
  <c r="H1162" i="1" s="1"/>
  <c r="C1162" i="1"/>
  <c r="G1162" i="1" s="1"/>
  <c r="D1161" i="1"/>
  <c r="H1161" i="1" s="1"/>
  <c r="C1161" i="1"/>
  <c r="D1160" i="1"/>
  <c r="H1160" i="1" s="1"/>
  <c r="C1160" i="1"/>
  <c r="G1160" i="1" s="1"/>
  <c r="D1159" i="1"/>
  <c r="H1159" i="1" s="1"/>
  <c r="C1159" i="1"/>
  <c r="G1159" i="1" s="1"/>
  <c r="D1158" i="1"/>
  <c r="H1158" i="1" s="1"/>
  <c r="C1158" i="1"/>
  <c r="G1158" i="1" s="1"/>
  <c r="D1157" i="1"/>
  <c r="H1157" i="1" s="1"/>
  <c r="C1157" i="1"/>
  <c r="G1157" i="1" s="1"/>
  <c r="D1156" i="1"/>
  <c r="H1156" i="1" s="1"/>
  <c r="C1156" i="1"/>
  <c r="G1156" i="1" s="1"/>
  <c r="D1155" i="1"/>
  <c r="H1155" i="1" s="1"/>
  <c r="C1155" i="1"/>
  <c r="D1154" i="1"/>
  <c r="H1154" i="1" s="1"/>
  <c r="C1154" i="1"/>
  <c r="G1154" i="1" s="1"/>
  <c r="D1153" i="1"/>
  <c r="H1153" i="1" s="1"/>
  <c r="C1153" i="1"/>
  <c r="G1153" i="1" s="1"/>
  <c r="D1152" i="1"/>
  <c r="H1152" i="1" s="1"/>
  <c r="C1152" i="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D1124" i="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H1096" i="1" s="1"/>
  <c r="C1096" i="1"/>
  <c r="G1096" i="1" s="1"/>
  <c r="D1095" i="1"/>
  <c r="H1095" i="1" s="1"/>
  <c r="C1095" i="1"/>
  <c r="G1095" i="1" s="1"/>
  <c r="D1094" i="1"/>
  <c r="H1094" i="1" s="1"/>
  <c r="C1094" i="1"/>
  <c r="G1094" i="1" s="1"/>
  <c r="D1093" i="1"/>
  <c r="H1093" i="1" s="1"/>
  <c r="C1093" i="1"/>
  <c r="G1093" i="1" s="1"/>
  <c r="D1092" i="1"/>
  <c r="H1092" i="1" s="1"/>
  <c r="C1092" i="1"/>
  <c r="G1092" i="1" s="1"/>
  <c r="D1091" i="1"/>
  <c r="H1091" i="1" s="1"/>
  <c r="C1091" i="1"/>
  <c r="G1091" i="1" s="1"/>
  <c r="D1090" i="1"/>
  <c r="H1090" i="1" s="1"/>
  <c r="C1090" i="1"/>
  <c r="G1090" i="1" s="1"/>
  <c r="D1089" i="1"/>
  <c r="H1089" i="1" s="1"/>
  <c r="C1089" i="1"/>
  <c r="D1088" i="1"/>
  <c r="H1088" i="1" s="1"/>
  <c r="C1088" i="1"/>
  <c r="G1088" i="1" s="1"/>
  <c r="C1087" i="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H1075" i="1" s="1"/>
  <c r="C1075" i="1"/>
  <c r="G1075" i="1" s="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D1065" i="1"/>
  <c r="H1065" i="1" s="1"/>
  <c r="C1065" i="1"/>
  <c r="G1065" i="1" s="1"/>
  <c r="D1064" i="1"/>
  <c r="H1064" i="1" s="1"/>
  <c r="C1064" i="1"/>
  <c r="G1064" i="1" s="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C1057" i="1"/>
  <c r="D1056" i="1"/>
  <c r="H1056" i="1" s="1"/>
  <c r="C1056" i="1"/>
  <c r="G1056" i="1" s="1"/>
  <c r="D1055" i="1"/>
  <c r="H1055" i="1" s="1"/>
  <c r="C1055" i="1"/>
  <c r="G1055" i="1" s="1"/>
  <c r="D1054" i="1"/>
  <c r="H1054" i="1" s="1"/>
  <c r="C1054" i="1"/>
  <c r="G1054" i="1" s="1"/>
  <c r="D1053" i="1"/>
  <c r="H1053" i="1" s="1"/>
  <c r="C1053" i="1"/>
  <c r="G1053" i="1" s="1"/>
  <c r="D1052" i="1"/>
  <c r="H1052" i="1" s="1"/>
  <c r="C1052" i="1"/>
  <c r="G1052" i="1" s="1"/>
  <c r="D1051" i="1"/>
  <c r="H1051" i="1" s="1"/>
  <c r="C1051" i="1"/>
  <c r="G1051" i="1" s="1"/>
  <c r="C1050" i="1"/>
  <c r="D1049" i="1"/>
  <c r="H1049" i="1" s="1"/>
  <c r="C1049" i="1"/>
  <c r="G1049" i="1" s="1"/>
  <c r="D1048" i="1"/>
  <c r="H1048" i="1" s="1"/>
  <c r="C1048" i="1"/>
  <c r="G1048" i="1" s="1"/>
  <c r="D1047" i="1"/>
  <c r="H1047" i="1" s="1"/>
  <c r="C1047" i="1"/>
  <c r="G1047" i="1" s="1"/>
  <c r="D1046" i="1"/>
  <c r="H1046" i="1" s="1"/>
  <c r="C1046" i="1"/>
  <c r="G1046" i="1" s="1"/>
  <c r="D1045" i="1"/>
  <c r="H1045" i="1" s="1"/>
  <c r="C1045" i="1"/>
  <c r="G1045" i="1" s="1"/>
  <c r="D1044" i="1"/>
  <c r="H1044" i="1" s="1"/>
  <c r="C1044" i="1"/>
  <c r="G1044" i="1" s="1"/>
  <c r="D1043" i="1"/>
  <c r="H1043" i="1" s="1"/>
  <c r="C1043" i="1"/>
  <c r="G1043" i="1" s="1"/>
  <c r="D1042" i="1"/>
  <c r="H1042" i="1" s="1"/>
  <c r="C1042" i="1"/>
  <c r="G1042" i="1" s="1"/>
  <c r="D1041" i="1"/>
  <c r="H1041" i="1" s="1"/>
  <c r="C1041" i="1"/>
  <c r="G1041" i="1" s="1"/>
  <c r="C1040" i="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D1032" i="1"/>
  <c r="H1032" i="1" s="1"/>
  <c r="C1032" i="1"/>
  <c r="G1032" i="1" s="1"/>
  <c r="D1031" i="1"/>
  <c r="H1031" i="1" s="1"/>
  <c r="C1031" i="1"/>
  <c r="G1031" i="1" s="1"/>
  <c r="D1030" i="1"/>
  <c r="H1030" i="1" s="1"/>
  <c r="C1030" i="1"/>
  <c r="G1030" i="1" s="1"/>
  <c r="D1029" i="1"/>
  <c r="H1029" i="1" s="1"/>
  <c r="C1029" i="1"/>
  <c r="G1029" i="1" s="1"/>
  <c r="D1028" i="1"/>
  <c r="H1028" i="1" s="1"/>
  <c r="C1028" i="1"/>
  <c r="G1028" i="1" s="1"/>
  <c r="D1027" i="1"/>
  <c r="H1027" i="1" s="1"/>
  <c r="C1027" i="1"/>
  <c r="G1027" i="1" s="1"/>
  <c r="D1026" i="1"/>
  <c r="H1026" i="1" s="1"/>
  <c r="C1026" i="1"/>
  <c r="G1026" i="1" s="1"/>
  <c r="D1025" i="1"/>
  <c r="H1025" i="1" s="1"/>
  <c r="C1025" i="1"/>
  <c r="G1025" i="1" s="1"/>
  <c r="C1024" i="1"/>
  <c r="D1023" i="1"/>
  <c r="H1023" i="1" s="1"/>
  <c r="C1023" i="1"/>
  <c r="D1022" i="1"/>
  <c r="H1022" i="1" s="1"/>
  <c r="C1022" i="1"/>
  <c r="G1022" i="1" s="1"/>
  <c r="D1021" i="1"/>
  <c r="H1021" i="1" s="1"/>
  <c r="C1021" i="1"/>
  <c r="G1021" i="1" s="1"/>
  <c r="D1020" i="1"/>
  <c r="H1020" i="1" s="1"/>
  <c r="C1020" i="1"/>
  <c r="D1019" i="1"/>
  <c r="H1019" i="1" s="1"/>
  <c r="C1019" i="1"/>
  <c r="C1018" i="1"/>
  <c r="C1017" i="1"/>
  <c r="H1016" i="1"/>
  <c r="D1016" i="1"/>
  <c r="C1016" i="1"/>
  <c r="G1016" i="1" s="1"/>
  <c r="D1015" i="1"/>
  <c r="H1015" i="1" s="1"/>
  <c r="C1015" i="1"/>
  <c r="H1014" i="1"/>
  <c r="D1014" i="1"/>
  <c r="C1014" i="1"/>
  <c r="G1014" i="1" s="1"/>
  <c r="D1013" i="1"/>
  <c r="H1013" i="1" s="1"/>
  <c r="C1013" i="1"/>
  <c r="H1010" i="1"/>
  <c r="D1010" i="1"/>
  <c r="C1010" i="1"/>
  <c r="G1010" i="1" s="1"/>
  <c r="D1009" i="1"/>
  <c r="H1009" i="1" s="1"/>
  <c r="C1009" i="1"/>
  <c r="H1008" i="1"/>
  <c r="D1008" i="1"/>
  <c r="C1008" i="1"/>
  <c r="G1008" i="1" s="1"/>
  <c r="D1007" i="1"/>
  <c r="H1007" i="1" s="1"/>
  <c r="C1007" i="1"/>
  <c r="H1006" i="1"/>
  <c r="D1006" i="1"/>
  <c r="C1006" i="1"/>
  <c r="G1006" i="1" s="1"/>
  <c r="D1005" i="1"/>
  <c r="H1005" i="1" s="1"/>
  <c r="C1005" i="1"/>
  <c r="H1004" i="1"/>
  <c r="D1004" i="1"/>
  <c r="C1004" i="1"/>
  <c r="G1004" i="1" s="1"/>
  <c r="D1003" i="1"/>
  <c r="H1003" i="1" s="1"/>
  <c r="C1003" i="1"/>
  <c r="H1002" i="1"/>
  <c r="D1002" i="1"/>
  <c r="C1002" i="1"/>
  <c r="G1002" i="1" s="1"/>
  <c r="D1001" i="1"/>
  <c r="H1001" i="1" s="1"/>
  <c r="C1001" i="1"/>
  <c r="H1000" i="1"/>
  <c r="D1000" i="1"/>
  <c r="C1000" i="1"/>
  <c r="G1000" i="1" s="1"/>
  <c r="D999" i="1"/>
  <c r="H999" i="1" s="1"/>
  <c r="C999" i="1"/>
  <c r="H998" i="1"/>
  <c r="D998" i="1"/>
  <c r="C998" i="1"/>
  <c r="G998" i="1" s="1"/>
  <c r="D997" i="1"/>
  <c r="H997" i="1" s="1"/>
  <c r="C997" i="1"/>
  <c r="H996" i="1"/>
  <c r="D996" i="1"/>
  <c r="C996" i="1"/>
  <c r="G996" i="1" s="1"/>
  <c r="D995" i="1"/>
  <c r="H995" i="1" s="1"/>
  <c r="C995" i="1"/>
  <c r="H994" i="1"/>
  <c r="D994" i="1"/>
  <c r="C994" i="1"/>
  <c r="G994" i="1" s="1"/>
  <c r="D993" i="1"/>
  <c r="H993" i="1" s="1"/>
  <c r="C993" i="1"/>
  <c r="H992" i="1"/>
  <c r="D992" i="1"/>
  <c r="C992" i="1"/>
  <c r="G992" i="1" s="1"/>
  <c r="D991" i="1"/>
  <c r="H991" i="1" s="1"/>
  <c r="C991" i="1"/>
  <c r="H990" i="1"/>
  <c r="D990" i="1"/>
  <c r="C990" i="1"/>
  <c r="G990" i="1" s="1"/>
  <c r="D989" i="1"/>
  <c r="H989" i="1" s="1"/>
  <c r="C989" i="1"/>
  <c r="H988" i="1"/>
  <c r="D988" i="1"/>
  <c r="C988" i="1"/>
  <c r="G988" i="1" s="1"/>
  <c r="D987" i="1"/>
  <c r="H987" i="1" s="1"/>
  <c r="C987" i="1"/>
  <c r="H986" i="1"/>
  <c r="D986" i="1"/>
  <c r="C986" i="1"/>
  <c r="G986" i="1" s="1"/>
  <c r="D985" i="1"/>
  <c r="H985" i="1" s="1"/>
  <c r="C985" i="1"/>
  <c r="H984" i="1"/>
  <c r="D984" i="1"/>
  <c r="C984" i="1"/>
  <c r="G984" i="1" s="1"/>
  <c r="D983" i="1"/>
  <c r="H983" i="1" s="1"/>
  <c r="C983" i="1"/>
  <c r="H982" i="1"/>
  <c r="D982" i="1"/>
  <c r="C982" i="1"/>
  <c r="G982" i="1" s="1"/>
  <c r="D981" i="1"/>
  <c r="H981" i="1" s="1"/>
  <c r="C981" i="1"/>
  <c r="H980" i="1"/>
  <c r="D980" i="1"/>
  <c r="C980" i="1"/>
  <c r="G980" i="1" s="1"/>
  <c r="D979" i="1"/>
  <c r="H979" i="1" s="1"/>
  <c r="C979" i="1"/>
  <c r="H978" i="1"/>
  <c r="D978" i="1"/>
  <c r="C978" i="1"/>
  <c r="G978" i="1" s="1"/>
  <c r="D977" i="1"/>
  <c r="H977" i="1" s="1"/>
  <c r="C977" i="1"/>
  <c r="H976" i="1"/>
  <c r="D976" i="1"/>
  <c r="C976" i="1"/>
  <c r="G976" i="1" s="1"/>
  <c r="D975" i="1"/>
  <c r="H975" i="1" s="1"/>
  <c r="C975" i="1"/>
  <c r="H974" i="1"/>
  <c r="D974" i="1"/>
  <c r="C974" i="1"/>
  <c r="G974" i="1" s="1"/>
  <c r="D973" i="1"/>
  <c r="H973" i="1" s="1"/>
  <c r="C973" i="1"/>
  <c r="H972" i="1"/>
  <c r="D972" i="1"/>
  <c r="C972" i="1"/>
  <c r="G972" i="1" s="1"/>
  <c r="D971" i="1"/>
  <c r="H971" i="1" s="1"/>
  <c r="C971" i="1"/>
  <c r="H970" i="1"/>
  <c r="D970" i="1"/>
  <c r="C970" i="1"/>
  <c r="G970" i="1" s="1"/>
  <c r="D969" i="1"/>
  <c r="H969" i="1" s="1"/>
  <c r="C969" i="1"/>
  <c r="H968" i="1"/>
  <c r="D968" i="1"/>
  <c r="C968" i="1"/>
  <c r="G968" i="1" s="1"/>
  <c r="D967" i="1"/>
  <c r="H967" i="1" s="1"/>
  <c r="C967" i="1"/>
  <c r="H966" i="1"/>
  <c r="D966" i="1"/>
  <c r="C966" i="1"/>
  <c r="G966" i="1" s="1"/>
  <c r="D965" i="1"/>
  <c r="H965" i="1" s="1"/>
  <c r="C965" i="1"/>
  <c r="H964" i="1"/>
  <c r="D964" i="1"/>
  <c r="C964" i="1"/>
  <c r="G964" i="1" s="1"/>
  <c r="D963" i="1"/>
  <c r="H963" i="1" s="1"/>
  <c r="C963" i="1"/>
  <c r="H962" i="1"/>
  <c r="D962" i="1"/>
  <c r="C962" i="1"/>
  <c r="G962" i="1" s="1"/>
  <c r="D961" i="1"/>
  <c r="H961" i="1" s="1"/>
  <c r="C961" i="1"/>
  <c r="H960" i="1"/>
  <c r="D960" i="1"/>
  <c r="C960" i="1"/>
  <c r="G960" i="1" s="1"/>
  <c r="D959" i="1"/>
  <c r="H959" i="1" s="1"/>
  <c r="C959" i="1"/>
  <c r="H958" i="1"/>
  <c r="D958" i="1"/>
  <c r="C958" i="1"/>
  <c r="G958" i="1" s="1"/>
  <c r="D957" i="1"/>
  <c r="H957" i="1" s="1"/>
  <c r="C957" i="1"/>
  <c r="H956" i="1"/>
  <c r="D956" i="1"/>
  <c r="C956" i="1"/>
  <c r="G956" i="1" s="1"/>
  <c r="D955" i="1"/>
  <c r="H955" i="1" s="1"/>
  <c r="C955" i="1"/>
  <c r="H954" i="1"/>
  <c r="D954" i="1"/>
  <c r="C954" i="1"/>
  <c r="G954" i="1" s="1"/>
  <c r="D953" i="1"/>
  <c r="H953" i="1" s="1"/>
  <c r="C953" i="1"/>
  <c r="H952" i="1"/>
  <c r="D952" i="1"/>
  <c r="C952" i="1"/>
  <c r="G952" i="1" s="1"/>
  <c r="D951" i="1"/>
  <c r="H951" i="1" s="1"/>
  <c r="C951" i="1"/>
  <c r="H950" i="1"/>
  <c r="D950" i="1"/>
  <c r="C950" i="1"/>
  <c r="G950" i="1" s="1"/>
  <c r="D949" i="1"/>
  <c r="H949" i="1" s="1"/>
  <c r="C949" i="1"/>
  <c r="H948" i="1"/>
  <c r="D948" i="1"/>
  <c r="C948" i="1"/>
  <c r="G948" i="1" s="1"/>
  <c r="D947" i="1"/>
  <c r="H947" i="1" s="1"/>
  <c r="C947" i="1"/>
  <c r="H946" i="1"/>
  <c r="D946" i="1"/>
  <c r="C946" i="1"/>
  <c r="G946" i="1" s="1"/>
  <c r="D945" i="1"/>
  <c r="H945" i="1" s="1"/>
  <c r="C945" i="1"/>
  <c r="H944" i="1"/>
  <c r="D944" i="1"/>
  <c r="C944" i="1"/>
  <c r="G944" i="1" s="1"/>
  <c r="D943" i="1"/>
  <c r="H943" i="1" s="1"/>
  <c r="C943" i="1"/>
  <c r="H942" i="1"/>
  <c r="D942" i="1"/>
  <c r="C942" i="1"/>
  <c r="G942" i="1" s="1"/>
  <c r="D941" i="1"/>
  <c r="H941" i="1" s="1"/>
  <c r="C941" i="1"/>
  <c r="H940" i="1"/>
  <c r="D940" i="1"/>
  <c r="C940" i="1"/>
  <c r="G940" i="1" s="1"/>
  <c r="D939" i="1"/>
  <c r="H939" i="1" s="1"/>
  <c r="C939" i="1"/>
  <c r="H938" i="1"/>
  <c r="D938" i="1"/>
  <c r="C938" i="1"/>
  <c r="G938" i="1" s="1"/>
  <c r="D937" i="1"/>
  <c r="H937" i="1" s="1"/>
  <c r="C937" i="1"/>
  <c r="H936" i="1"/>
  <c r="D936" i="1"/>
  <c r="C936" i="1"/>
  <c r="G936" i="1" s="1"/>
  <c r="D935" i="1"/>
  <c r="H935" i="1" s="1"/>
  <c r="C935" i="1"/>
  <c r="H934" i="1"/>
  <c r="D934" i="1"/>
  <c r="C934" i="1"/>
  <c r="G934" i="1" s="1"/>
  <c r="D933" i="1"/>
  <c r="H933" i="1" s="1"/>
  <c r="C933" i="1"/>
  <c r="H932" i="1"/>
  <c r="D932" i="1"/>
  <c r="C932" i="1"/>
  <c r="G932" i="1" s="1"/>
  <c r="D931" i="1"/>
  <c r="H931" i="1" s="1"/>
  <c r="C931" i="1"/>
  <c r="H930" i="1"/>
  <c r="D930" i="1"/>
  <c r="C930" i="1"/>
  <c r="G930" i="1" s="1"/>
  <c r="D929" i="1"/>
  <c r="H929" i="1" s="1"/>
  <c r="C929" i="1"/>
  <c r="H928" i="1"/>
  <c r="D928" i="1"/>
  <c r="C928" i="1"/>
  <c r="G928" i="1" s="1"/>
  <c r="D927" i="1"/>
  <c r="H927" i="1" s="1"/>
  <c r="C927" i="1"/>
  <c r="H926" i="1"/>
  <c r="D926" i="1"/>
  <c r="C926" i="1"/>
  <c r="G926" i="1" s="1"/>
  <c r="D925" i="1"/>
  <c r="H925" i="1" s="1"/>
  <c r="C925" i="1"/>
  <c r="H924" i="1"/>
  <c r="D924" i="1"/>
  <c r="C924" i="1"/>
  <c r="G924" i="1" s="1"/>
  <c r="D923" i="1"/>
  <c r="H923" i="1" s="1"/>
  <c r="C923" i="1"/>
  <c r="H922" i="1"/>
  <c r="D922" i="1"/>
  <c r="C922" i="1"/>
  <c r="G922" i="1" s="1"/>
  <c r="D921" i="1"/>
  <c r="H921" i="1" s="1"/>
  <c r="C921" i="1"/>
  <c r="H920" i="1"/>
  <c r="D920" i="1"/>
  <c r="C920" i="1"/>
  <c r="G920" i="1" s="1"/>
  <c r="D919" i="1"/>
  <c r="H919" i="1" s="1"/>
  <c r="C919" i="1"/>
  <c r="H918" i="1"/>
  <c r="D918" i="1"/>
  <c r="C918" i="1"/>
  <c r="G918" i="1" s="1"/>
  <c r="D917" i="1"/>
  <c r="H917" i="1" s="1"/>
  <c r="C917" i="1"/>
  <c r="H916" i="1"/>
  <c r="D916" i="1"/>
  <c r="C916" i="1"/>
  <c r="G916" i="1" s="1"/>
  <c r="D915" i="1"/>
  <c r="H915" i="1" s="1"/>
  <c r="C915" i="1"/>
  <c r="H914" i="1"/>
  <c r="D914" i="1"/>
  <c r="C914" i="1"/>
  <c r="G914" i="1" s="1"/>
  <c r="D913" i="1"/>
  <c r="H913" i="1" s="1"/>
  <c r="C913" i="1"/>
  <c r="H912" i="1"/>
  <c r="D912" i="1"/>
  <c r="C912" i="1"/>
  <c r="G912" i="1" s="1"/>
  <c r="D911" i="1"/>
  <c r="H911" i="1" s="1"/>
  <c r="C911" i="1"/>
  <c r="H910" i="1"/>
  <c r="D910" i="1"/>
  <c r="C910" i="1"/>
  <c r="G910" i="1" s="1"/>
  <c r="D909" i="1"/>
  <c r="H909" i="1" s="1"/>
  <c r="C909" i="1"/>
  <c r="H908" i="1"/>
  <c r="D908" i="1"/>
  <c r="C908" i="1"/>
  <c r="G908" i="1" s="1"/>
  <c r="D907" i="1"/>
  <c r="H907" i="1" s="1"/>
  <c r="C907" i="1"/>
  <c r="H906" i="1"/>
  <c r="D906" i="1"/>
  <c r="C906" i="1"/>
  <c r="G906" i="1" s="1"/>
  <c r="D905" i="1"/>
  <c r="H905" i="1" s="1"/>
  <c r="C905" i="1"/>
  <c r="H904" i="1"/>
  <c r="D904" i="1"/>
  <c r="C904" i="1"/>
  <c r="G904" i="1" s="1"/>
  <c r="D903" i="1"/>
  <c r="H903" i="1" s="1"/>
  <c r="C903" i="1"/>
  <c r="H902" i="1"/>
  <c r="D902" i="1"/>
  <c r="C902" i="1"/>
  <c r="G902" i="1" s="1"/>
  <c r="D901" i="1"/>
  <c r="H901" i="1" s="1"/>
  <c r="C901" i="1"/>
  <c r="H900" i="1"/>
  <c r="D900" i="1"/>
  <c r="C900" i="1"/>
  <c r="G900" i="1" s="1"/>
  <c r="D899" i="1"/>
  <c r="H899" i="1" s="1"/>
  <c r="C899" i="1"/>
  <c r="H898" i="1"/>
  <c r="D898" i="1"/>
  <c r="C898" i="1"/>
  <c r="G898" i="1" s="1"/>
  <c r="D897" i="1"/>
  <c r="H897" i="1" s="1"/>
  <c r="C897" i="1"/>
  <c r="H896" i="1"/>
  <c r="D896" i="1"/>
  <c r="C896" i="1"/>
  <c r="G896" i="1" s="1"/>
  <c r="D895" i="1"/>
  <c r="H895" i="1" s="1"/>
  <c r="C895" i="1"/>
  <c r="H894" i="1"/>
  <c r="D894" i="1"/>
  <c r="C894" i="1"/>
  <c r="G894" i="1" s="1"/>
  <c r="D893" i="1"/>
  <c r="H893" i="1" s="1"/>
  <c r="C893" i="1"/>
  <c r="H892" i="1"/>
  <c r="D892" i="1"/>
  <c r="C892" i="1"/>
  <c r="G892" i="1" s="1"/>
  <c r="D891" i="1"/>
  <c r="H891" i="1" s="1"/>
  <c r="C891" i="1"/>
  <c r="H890" i="1"/>
  <c r="D890" i="1"/>
  <c r="C890" i="1"/>
  <c r="G890" i="1" s="1"/>
  <c r="D889" i="1"/>
  <c r="H889" i="1" s="1"/>
  <c r="C889" i="1"/>
  <c r="H888" i="1"/>
  <c r="D888" i="1"/>
  <c r="C888" i="1"/>
  <c r="G888" i="1" s="1"/>
  <c r="D887" i="1"/>
  <c r="H887" i="1" s="1"/>
  <c r="C887" i="1"/>
  <c r="H886" i="1"/>
  <c r="D886" i="1"/>
  <c r="C886" i="1"/>
  <c r="G886" i="1" s="1"/>
  <c r="D885" i="1"/>
  <c r="H885" i="1" s="1"/>
  <c r="C885" i="1"/>
  <c r="H884" i="1"/>
  <c r="D884" i="1"/>
  <c r="C884" i="1"/>
  <c r="G884" i="1" s="1"/>
  <c r="D883" i="1"/>
  <c r="H883" i="1" s="1"/>
  <c r="C883" i="1"/>
  <c r="H882" i="1"/>
  <c r="D882" i="1"/>
  <c r="C882" i="1"/>
  <c r="G882" i="1" s="1"/>
  <c r="D881" i="1"/>
  <c r="H881" i="1" s="1"/>
  <c r="C881" i="1"/>
  <c r="H880" i="1"/>
  <c r="D880" i="1"/>
  <c r="C880" i="1"/>
  <c r="G880" i="1" s="1"/>
  <c r="D879" i="1"/>
  <c r="H879" i="1" s="1"/>
  <c r="C879" i="1"/>
  <c r="H878" i="1"/>
  <c r="D878" i="1"/>
  <c r="C878" i="1"/>
  <c r="G878" i="1" s="1"/>
  <c r="D877" i="1"/>
  <c r="H877" i="1" s="1"/>
  <c r="C877" i="1"/>
  <c r="H876" i="1"/>
  <c r="D876" i="1"/>
  <c r="C876" i="1"/>
  <c r="G876" i="1" s="1"/>
  <c r="D875" i="1"/>
  <c r="H875" i="1" s="1"/>
  <c r="C875" i="1"/>
  <c r="H874" i="1"/>
  <c r="D874" i="1"/>
  <c r="C874" i="1"/>
  <c r="G874" i="1" s="1"/>
  <c r="D873" i="1"/>
  <c r="H873" i="1" s="1"/>
  <c r="C873" i="1"/>
  <c r="H872" i="1"/>
  <c r="D872" i="1"/>
  <c r="C872" i="1"/>
  <c r="G872" i="1" s="1"/>
  <c r="D871" i="1"/>
  <c r="H871" i="1" s="1"/>
  <c r="C871" i="1"/>
  <c r="H870" i="1"/>
  <c r="D870" i="1"/>
  <c r="C870" i="1"/>
  <c r="G870" i="1" s="1"/>
  <c r="D869" i="1"/>
  <c r="H869" i="1" s="1"/>
  <c r="C869" i="1"/>
  <c r="H868" i="1"/>
  <c r="D868" i="1"/>
  <c r="C868" i="1"/>
  <c r="G868" i="1" s="1"/>
  <c r="D867" i="1"/>
  <c r="H867" i="1" s="1"/>
  <c r="C867" i="1"/>
  <c r="H866" i="1"/>
  <c r="D866" i="1"/>
  <c r="C866" i="1"/>
  <c r="G866" i="1" s="1"/>
  <c r="D865" i="1"/>
  <c r="H865" i="1" s="1"/>
  <c r="C865" i="1"/>
  <c r="H864" i="1"/>
  <c r="D864" i="1"/>
  <c r="C864" i="1"/>
  <c r="G864" i="1" s="1"/>
  <c r="D863" i="1"/>
  <c r="H863" i="1" s="1"/>
  <c r="C863" i="1"/>
  <c r="H862" i="1"/>
  <c r="D862" i="1"/>
  <c r="C862" i="1"/>
  <c r="G862" i="1" s="1"/>
  <c r="D861" i="1"/>
  <c r="H861" i="1" s="1"/>
  <c r="C861" i="1"/>
  <c r="H860" i="1"/>
  <c r="D860" i="1"/>
  <c r="C860" i="1"/>
  <c r="G860" i="1" s="1"/>
  <c r="D859" i="1"/>
  <c r="H859" i="1" s="1"/>
  <c r="C859" i="1"/>
  <c r="H858" i="1"/>
  <c r="D858" i="1"/>
  <c r="C858" i="1"/>
  <c r="G858" i="1" s="1"/>
  <c r="D857" i="1"/>
  <c r="H857" i="1" s="1"/>
  <c r="C857" i="1"/>
  <c r="H856" i="1"/>
  <c r="D856" i="1"/>
  <c r="C856" i="1"/>
  <c r="G856" i="1" s="1"/>
  <c r="D855" i="1"/>
  <c r="H855" i="1" s="1"/>
  <c r="C855" i="1"/>
  <c r="H854" i="1"/>
  <c r="D854" i="1"/>
  <c r="C854" i="1"/>
  <c r="G854" i="1" s="1"/>
  <c r="D853" i="1"/>
  <c r="H853" i="1" s="1"/>
  <c r="C853" i="1"/>
  <c r="H852" i="1"/>
  <c r="D852" i="1"/>
  <c r="C852" i="1"/>
  <c r="G852" i="1" s="1"/>
  <c r="D851" i="1"/>
  <c r="H851" i="1" s="1"/>
  <c r="C851" i="1"/>
  <c r="H850" i="1"/>
  <c r="D850" i="1"/>
  <c r="C850" i="1"/>
  <c r="G850" i="1" s="1"/>
  <c r="D849" i="1"/>
  <c r="H849" i="1" s="1"/>
  <c r="C849" i="1"/>
  <c r="H848" i="1"/>
  <c r="D848" i="1"/>
  <c r="C848" i="1"/>
  <c r="G848" i="1" s="1"/>
  <c r="D847" i="1"/>
  <c r="H847" i="1" s="1"/>
  <c r="C847" i="1"/>
  <c r="H846" i="1"/>
  <c r="D846" i="1"/>
  <c r="C846" i="1"/>
  <c r="G846" i="1" s="1"/>
  <c r="D845" i="1"/>
  <c r="H845" i="1" s="1"/>
  <c r="C845" i="1"/>
  <c r="H844" i="1"/>
  <c r="D844" i="1"/>
  <c r="C844" i="1"/>
  <c r="G844" i="1" s="1"/>
  <c r="D843" i="1"/>
  <c r="H843" i="1" s="1"/>
  <c r="C843" i="1"/>
  <c r="H842" i="1"/>
  <c r="D842" i="1"/>
  <c r="C842" i="1"/>
  <c r="G842" i="1" s="1"/>
  <c r="D841" i="1"/>
  <c r="H841" i="1" s="1"/>
  <c r="C841" i="1"/>
  <c r="H840" i="1"/>
  <c r="D840" i="1"/>
  <c r="C840" i="1"/>
  <c r="G840" i="1" s="1"/>
  <c r="D839" i="1"/>
  <c r="H839" i="1" s="1"/>
  <c r="C839" i="1"/>
  <c r="H838" i="1"/>
  <c r="D838" i="1"/>
  <c r="C838" i="1"/>
  <c r="G838" i="1" s="1"/>
  <c r="D837" i="1"/>
  <c r="H837" i="1" s="1"/>
  <c r="C837" i="1"/>
  <c r="H836" i="1"/>
  <c r="D836" i="1"/>
  <c r="C836" i="1"/>
  <c r="G836" i="1" s="1"/>
  <c r="D835" i="1"/>
  <c r="H835" i="1" s="1"/>
  <c r="C835" i="1"/>
  <c r="H834" i="1"/>
  <c r="D834" i="1"/>
  <c r="C834" i="1"/>
  <c r="G834" i="1" s="1"/>
  <c r="D833" i="1"/>
  <c r="H833" i="1" s="1"/>
  <c r="C833" i="1"/>
  <c r="H832" i="1"/>
  <c r="D832" i="1"/>
  <c r="C832" i="1"/>
  <c r="G832" i="1" s="1"/>
  <c r="D831" i="1"/>
  <c r="H831" i="1" s="1"/>
  <c r="C831" i="1"/>
  <c r="H830" i="1"/>
  <c r="D830" i="1"/>
  <c r="C830" i="1"/>
  <c r="G830" i="1" s="1"/>
  <c r="D829" i="1"/>
  <c r="H829" i="1" s="1"/>
  <c r="C829" i="1"/>
  <c r="H828" i="1"/>
  <c r="D828" i="1"/>
  <c r="C828" i="1"/>
  <c r="G828" i="1" s="1"/>
  <c r="D827" i="1"/>
  <c r="H827" i="1" s="1"/>
  <c r="C827" i="1"/>
  <c r="H826" i="1"/>
  <c r="D826" i="1"/>
  <c r="C826" i="1"/>
  <c r="G826" i="1" s="1"/>
  <c r="D825" i="1"/>
  <c r="H825" i="1" s="1"/>
  <c r="C825" i="1"/>
  <c r="H824" i="1"/>
  <c r="D824" i="1"/>
  <c r="C824" i="1"/>
  <c r="G824" i="1" s="1"/>
  <c r="D823" i="1"/>
  <c r="H823" i="1" s="1"/>
  <c r="C823" i="1"/>
  <c r="H822" i="1"/>
  <c r="D822" i="1"/>
  <c r="C822" i="1"/>
  <c r="G822" i="1" s="1"/>
  <c r="D821" i="1"/>
  <c r="H821" i="1" s="1"/>
  <c r="C821" i="1"/>
  <c r="H820" i="1"/>
  <c r="D820" i="1"/>
  <c r="C820" i="1"/>
  <c r="G820" i="1" s="1"/>
  <c r="D819" i="1"/>
  <c r="H819" i="1" s="1"/>
  <c r="C819" i="1"/>
  <c r="H818" i="1"/>
  <c r="D818" i="1"/>
  <c r="C818" i="1"/>
  <c r="G818" i="1" s="1"/>
  <c r="D817" i="1"/>
  <c r="H817" i="1" s="1"/>
  <c r="C817" i="1"/>
  <c r="H816" i="1"/>
  <c r="D816" i="1"/>
  <c r="C816" i="1"/>
  <c r="G816" i="1" s="1"/>
  <c r="D815" i="1"/>
  <c r="H815" i="1" s="1"/>
  <c r="C815" i="1"/>
  <c r="H814" i="1"/>
  <c r="D814" i="1"/>
  <c r="C814" i="1"/>
  <c r="G814" i="1" s="1"/>
  <c r="D813" i="1"/>
  <c r="H813" i="1" s="1"/>
  <c r="C813" i="1"/>
  <c r="H812" i="1"/>
  <c r="D812" i="1"/>
  <c r="C812" i="1"/>
  <c r="G812" i="1" s="1"/>
  <c r="D811" i="1"/>
  <c r="H811" i="1" s="1"/>
  <c r="C811" i="1"/>
  <c r="H810" i="1"/>
  <c r="D810" i="1"/>
  <c r="C810" i="1"/>
  <c r="G810" i="1" s="1"/>
  <c r="D809" i="1"/>
  <c r="H809" i="1" s="1"/>
  <c r="C809" i="1"/>
  <c r="H808" i="1"/>
  <c r="D808" i="1"/>
  <c r="C808" i="1"/>
  <c r="G808" i="1" s="1"/>
  <c r="D807" i="1"/>
  <c r="H807" i="1" s="1"/>
  <c r="C807" i="1"/>
  <c r="H806" i="1"/>
  <c r="D806" i="1"/>
  <c r="C806" i="1"/>
  <c r="G806" i="1" s="1"/>
  <c r="D805" i="1"/>
  <c r="H805" i="1" s="1"/>
  <c r="C805" i="1"/>
  <c r="H804" i="1"/>
  <c r="D804" i="1"/>
  <c r="C804" i="1"/>
  <c r="G804" i="1" s="1"/>
  <c r="D803" i="1"/>
  <c r="H803" i="1" s="1"/>
  <c r="C803" i="1"/>
  <c r="H802" i="1"/>
  <c r="D802" i="1"/>
  <c r="C802" i="1"/>
  <c r="G802" i="1" s="1"/>
  <c r="D801" i="1"/>
  <c r="H801" i="1" s="1"/>
  <c r="C801" i="1"/>
  <c r="H800" i="1"/>
  <c r="D800" i="1"/>
  <c r="C800" i="1"/>
  <c r="G800" i="1" s="1"/>
  <c r="D799" i="1"/>
  <c r="H799" i="1" s="1"/>
  <c r="C799" i="1"/>
  <c r="H798" i="1"/>
  <c r="D798" i="1"/>
  <c r="C798" i="1"/>
  <c r="G798" i="1" s="1"/>
  <c r="D797" i="1"/>
  <c r="H797" i="1" s="1"/>
  <c r="C797" i="1"/>
  <c r="H796" i="1"/>
  <c r="D796" i="1"/>
  <c r="C796" i="1"/>
  <c r="G796" i="1" s="1"/>
  <c r="D795" i="1"/>
  <c r="H795" i="1" s="1"/>
  <c r="C795" i="1"/>
  <c r="H794" i="1"/>
  <c r="D794" i="1"/>
  <c r="C794" i="1"/>
  <c r="G794" i="1" s="1"/>
  <c r="D793" i="1"/>
  <c r="H793" i="1" s="1"/>
  <c r="C793" i="1"/>
  <c r="H792" i="1"/>
  <c r="D792" i="1"/>
  <c r="C792" i="1"/>
  <c r="G792" i="1" s="1"/>
  <c r="D791" i="1"/>
  <c r="H791" i="1" s="1"/>
  <c r="C791" i="1"/>
  <c r="H790" i="1"/>
  <c r="D790" i="1"/>
  <c r="C790" i="1"/>
  <c r="G790" i="1" s="1"/>
  <c r="D789" i="1"/>
  <c r="H789" i="1" s="1"/>
  <c r="C789" i="1"/>
  <c r="H788" i="1"/>
  <c r="D788" i="1"/>
  <c r="C788" i="1"/>
  <c r="G788" i="1" s="1"/>
  <c r="D787" i="1"/>
  <c r="H787" i="1" s="1"/>
  <c r="C787" i="1"/>
  <c r="H786" i="1"/>
  <c r="D786" i="1"/>
  <c r="C786" i="1"/>
  <c r="G786" i="1" s="1"/>
  <c r="D785" i="1"/>
  <c r="H785" i="1" s="1"/>
  <c r="C785" i="1"/>
  <c r="H784" i="1"/>
  <c r="D784" i="1"/>
  <c r="C784" i="1"/>
  <c r="G784" i="1" s="1"/>
  <c r="D783" i="1"/>
  <c r="H783" i="1" s="1"/>
  <c r="C783" i="1"/>
  <c r="H782" i="1"/>
  <c r="D782" i="1"/>
  <c r="C782" i="1"/>
  <c r="G782" i="1" s="1"/>
  <c r="D781" i="1"/>
  <c r="H781" i="1" s="1"/>
  <c r="C781" i="1"/>
  <c r="H780" i="1"/>
  <c r="D780" i="1"/>
  <c r="C780" i="1"/>
  <c r="G780" i="1" s="1"/>
  <c r="D779" i="1"/>
  <c r="H779" i="1" s="1"/>
  <c r="C779" i="1"/>
  <c r="H778" i="1"/>
  <c r="D778" i="1"/>
  <c r="C778" i="1"/>
  <c r="G778" i="1" s="1"/>
  <c r="D777" i="1"/>
  <c r="H777" i="1" s="1"/>
  <c r="C777" i="1"/>
  <c r="H776" i="1"/>
  <c r="D776" i="1"/>
  <c r="C776" i="1"/>
  <c r="G776" i="1" s="1"/>
  <c r="D775" i="1"/>
  <c r="H775" i="1" s="1"/>
  <c r="C775" i="1"/>
  <c r="H774" i="1"/>
  <c r="D774" i="1"/>
  <c r="C774" i="1"/>
  <c r="G774" i="1" s="1"/>
  <c r="D773" i="1"/>
  <c r="H773" i="1" s="1"/>
  <c r="C773" i="1"/>
  <c r="H772" i="1"/>
  <c r="D772" i="1"/>
  <c r="C772" i="1"/>
  <c r="G772" i="1" s="1"/>
  <c r="D771" i="1"/>
  <c r="H771" i="1" s="1"/>
  <c r="C771" i="1"/>
  <c r="H770" i="1"/>
  <c r="D770" i="1"/>
  <c r="C770" i="1"/>
  <c r="G770" i="1" s="1"/>
  <c r="D769" i="1"/>
  <c r="H769" i="1" s="1"/>
  <c r="C769" i="1"/>
  <c r="H768" i="1"/>
  <c r="D768" i="1"/>
  <c r="C768" i="1"/>
  <c r="G768" i="1" s="1"/>
  <c r="D767" i="1"/>
  <c r="H767" i="1" s="1"/>
  <c r="C767" i="1"/>
  <c r="H766" i="1"/>
  <c r="D766" i="1"/>
  <c r="C766" i="1"/>
  <c r="G766" i="1" s="1"/>
  <c r="D765" i="1"/>
  <c r="H765" i="1" s="1"/>
  <c r="C765" i="1"/>
  <c r="H764" i="1"/>
  <c r="D764" i="1"/>
  <c r="C764" i="1"/>
  <c r="G764" i="1" s="1"/>
  <c r="D763" i="1"/>
  <c r="H763" i="1" s="1"/>
  <c r="C763" i="1"/>
  <c r="H762" i="1"/>
  <c r="D762" i="1"/>
  <c r="C762" i="1"/>
  <c r="G762" i="1" s="1"/>
  <c r="D761" i="1"/>
  <c r="H761" i="1" s="1"/>
  <c r="C761" i="1"/>
  <c r="H760" i="1"/>
  <c r="D760" i="1"/>
  <c r="C760" i="1"/>
  <c r="G760" i="1" s="1"/>
  <c r="D759" i="1"/>
  <c r="H759" i="1" s="1"/>
  <c r="C759" i="1"/>
  <c r="H758" i="1"/>
  <c r="D758" i="1"/>
  <c r="C758" i="1"/>
  <c r="G758" i="1" s="1"/>
  <c r="D757" i="1"/>
  <c r="H757" i="1" s="1"/>
  <c r="C757" i="1"/>
  <c r="H756" i="1"/>
  <c r="D756" i="1"/>
  <c r="C756" i="1"/>
  <c r="G756" i="1" s="1"/>
  <c r="D755" i="1"/>
  <c r="H755" i="1" s="1"/>
  <c r="C755" i="1"/>
  <c r="H754" i="1"/>
  <c r="D754" i="1"/>
  <c r="C754" i="1"/>
  <c r="G754" i="1" s="1"/>
  <c r="D753" i="1"/>
  <c r="H753" i="1" s="1"/>
  <c r="C753" i="1"/>
  <c r="H752" i="1"/>
  <c r="D752" i="1"/>
  <c r="C752" i="1"/>
  <c r="G752" i="1" s="1"/>
  <c r="D751" i="1"/>
  <c r="H751" i="1" s="1"/>
  <c r="C751" i="1"/>
  <c r="H750" i="1"/>
  <c r="D750" i="1"/>
  <c r="C750" i="1"/>
  <c r="G750" i="1" s="1"/>
  <c r="D749" i="1"/>
  <c r="H749" i="1" s="1"/>
  <c r="C749" i="1"/>
  <c r="H748" i="1"/>
  <c r="D748" i="1"/>
  <c r="C748" i="1"/>
  <c r="G748" i="1" s="1"/>
  <c r="D747" i="1"/>
  <c r="H747" i="1" s="1"/>
  <c r="C747" i="1"/>
  <c r="H746" i="1"/>
  <c r="D746" i="1"/>
  <c r="C746" i="1"/>
  <c r="G746" i="1" s="1"/>
  <c r="D745" i="1"/>
  <c r="H745" i="1" s="1"/>
  <c r="C745" i="1"/>
  <c r="H744" i="1"/>
  <c r="D744" i="1"/>
  <c r="C744" i="1"/>
  <c r="G744" i="1" s="1"/>
  <c r="D743" i="1"/>
  <c r="H743" i="1" s="1"/>
  <c r="C743" i="1"/>
  <c r="H742" i="1"/>
  <c r="D742" i="1"/>
  <c r="C742" i="1"/>
  <c r="G742" i="1" s="1"/>
  <c r="D741" i="1"/>
  <c r="H741" i="1" s="1"/>
  <c r="C741" i="1"/>
  <c r="H740" i="1"/>
  <c r="D740" i="1"/>
  <c r="C740" i="1"/>
  <c r="G740" i="1" s="1"/>
  <c r="D739" i="1"/>
  <c r="H739" i="1" s="1"/>
  <c r="C739" i="1"/>
  <c r="H738" i="1"/>
  <c r="D738" i="1"/>
  <c r="C738" i="1"/>
  <c r="G738" i="1" s="1"/>
  <c r="D737" i="1"/>
  <c r="H737" i="1" s="1"/>
  <c r="C737" i="1"/>
  <c r="H736" i="1"/>
  <c r="D736" i="1"/>
  <c r="C736" i="1"/>
  <c r="G736" i="1" s="1"/>
  <c r="D735" i="1"/>
  <c r="H735" i="1" s="1"/>
  <c r="C735" i="1"/>
  <c r="H734" i="1"/>
  <c r="D734" i="1"/>
  <c r="C734" i="1"/>
  <c r="G734" i="1" s="1"/>
  <c r="D733" i="1"/>
  <c r="H733" i="1" s="1"/>
  <c r="C733" i="1"/>
  <c r="H732" i="1"/>
  <c r="D732" i="1"/>
  <c r="C732" i="1"/>
  <c r="G732" i="1" s="1"/>
  <c r="D731" i="1"/>
  <c r="H731" i="1" s="1"/>
  <c r="C731" i="1"/>
  <c r="H730" i="1"/>
  <c r="D730" i="1"/>
  <c r="C730" i="1"/>
  <c r="G730" i="1" s="1"/>
  <c r="D729" i="1"/>
  <c r="H729" i="1" s="1"/>
  <c r="C729" i="1"/>
  <c r="H728" i="1"/>
  <c r="D728" i="1"/>
  <c r="C728" i="1"/>
  <c r="G728" i="1" s="1"/>
  <c r="D727" i="1"/>
  <c r="H727" i="1" s="1"/>
  <c r="C727" i="1"/>
  <c r="D726" i="1"/>
  <c r="H726" i="1" s="1"/>
  <c r="C726" i="1"/>
  <c r="D725" i="1"/>
  <c r="H725" i="1" s="1"/>
  <c r="C725" i="1"/>
  <c r="H724" i="1"/>
  <c r="D724" i="1"/>
  <c r="C724" i="1"/>
  <c r="G724" i="1" s="1"/>
  <c r="D723" i="1"/>
  <c r="H723" i="1" s="1"/>
  <c r="C723" i="1"/>
  <c r="H722" i="1"/>
  <c r="D722" i="1"/>
  <c r="C722" i="1"/>
  <c r="G722" i="1" s="1"/>
  <c r="D721" i="1"/>
  <c r="H721" i="1" s="1"/>
  <c r="C721" i="1"/>
  <c r="H720" i="1"/>
  <c r="D720" i="1"/>
  <c r="C720" i="1"/>
  <c r="G720" i="1" s="1"/>
  <c r="D719" i="1"/>
  <c r="H719" i="1" s="1"/>
  <c r="C719" i="1"/>
  <c r="H718" i="1"/>
  <c r="D718" i="1"/>
  <c r="C718" i="1"/>
  <c r="G718" i="1" s="1"/>
  <c r="D717" i="1"/>
  <c r="H717" i="1" s="1"/>
  <c r="C717" i="1"/>
  <c r="H716" i="1"/>
  <c r="D716" i="1"/>
  <c r="C716" i="1"/>
  <c r="G716" i="1" s="1"/>
  <c r="D715" i="1"/>
  <c r="H715" i="1" s="1"/>
  <c r="C715" i="1"/>
  <c r="H714" i="1"/>
  <c r="D714" i="1"/>
  <c r="C714" i="1"/>
  <c r="G714" i="1" s="1"/>
  <c r="D713" i="1"/>
  <c r="H713" i="1" s="1"/>
  <c r="C713" i="1"/>
  <c r="H712" i="1"/>
  <c r="D712" i="1"/>
  <c r="C712" i="1"/>
  <c r="G712" i="1" s="1"/>
  <c r="D711" i="1"/>
  <c r="H711" i="1" s="1"/>
  <c r="C711" i="1"/>
  <c r="H710" i="1"/>
  <c r="D710" i="1"/>
  <c r="C710" i="1"/>
  <c r="G710" i="1" s="1"/>
  <c r="D709" i="1"/>
  <c r="H709" i="1" s="1"/>
  <c r="C709" i="1"/>
  <c r="H708" i="1"/>
  <c r="D708" i="1"/>
  <c r="C708" i="1"/>
  <c r="G708" i="1" s="1"/>
  <c r="D707" i="1"/>
  <c r="H707" i="1" s="1"/>
  <c r="C707" i="1"/>
  <c r="H706" i="1"/>
  <c r="D706" i="1"/>
  <c r="C706" i="1"/>
  <c r="G706" i="1" s="1"/>
  <c r="D705" i="1"/>
  <c r="H705" i="1" s="1"/>
  <c r="C705" i="1"/>
  <c r="H704" i="1"/>
  <c r="D704" i="1"/>
  <c r="C704" i="1"/>
  <c r="G704" i="1" s="1"/>
  <c r="D703" i="1"/>
  <c r="H703" i="1" s="1"/>
  <c r="C703" i="1"/>
  <c r="H702" i="1"/>
  <c r="D702" i="1"/>
  <c r="C702" i="1"/>
  <c r="G702" i="1" s="1"/>
  <c r="D701" i="1"/>
  <c r="H701" i="1" s="1"/>
  <c r="C701" i="1"/>
  <c r="H700" i="1"/>
  <c r="D700" i="1"/>
  <c r="C700" i="1"/>
  <c r="G700" i="1" s="1"/>
  <c r="D699" i="1"/>
  <c r="H699" i="1" s="1"/>
  <c r="C699" i="1"/>
  <c r="H698" i="1"/>
  <c r="D698" i="1"/>
  <c r="C698" i="1"/>
  <c r="G698" i="1" s="1"/>
  <c r="D697" i="1"/>
  <c r="H697" i="1" s="1"/>
  <c r="C697" i="1"/>
  <c r="H696" i="1"/>
  <c r="D696" i="1"/>
  <c r="C696" i="1"/>
  <c r="G696" i="1" s="1"/>
  <c r="D695" i="1"/>
  <c r="H695" i="1" s="1"/>
  <c r="C695" i="1"/>
  <c r="H694" i="1"/>
  <c r="D694" i="1"/>
  <c r="C694" i="1"/>
  <c r="G694" i="1" s="1"/>
  <c r="D693" i="1"/>
  <c r="H693" i="1" s="1"/>
  <c r="C693" i="1"/>
  <c r="H692" i="1"/>
  <c r="D692" i="1"/>
  <c r="C692" i="1"/>
  <c r="G692" i="1" s="1"/>
  <c r="D691" i="1"/>
  <c r="H691" i="1" s="1"/>
  <c r="C691" i="1"/>
  <c r="D690" i="1"/>
  <c r="C690" i="1"/>
  <c r="G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D677" i="1"/>
  <c r="C677" i="1"/>
  <c r="D676" i="1"/>
  <c r="C676" i="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D652" i="1"/>
  <c r="C652" i="1"/>
  <c r="H652" i="1" s="1"/>
  <c r="D651" i="1"/>
  <c r="C651" i="1"/>
  <c r="D650" i="1"/>
  <c r="C650" i="1"/>
  <c r="H650" i="1" s="1"/>
  <c r="D649" i="1"/>
  <c r="C649" i="1"/>
  <c r="D648" i="1"/>
  <c r="C648" i="1"/>
  <c r="D647" i="1"/>
  <c r="C647" i="1"/>
  <c r="D646" i="1"/>
  <c r="C646" i="1"/>
  <c r="H646" i="1" s="1"/>
  <c r="D645" i="1"/>
  <c r="C645" i="1"/>
  <c r="H645" i="1" s="1"/>
  <c r="C641" i="1"/>
  <c r="D636" i="1"/>
  <c r="C636" i="1"/>
  <c r="D635" i="1"/>
  <c r="C635" i="1"/>
  <c r="H635"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C424" i="1"/>
  <c r="C423" i="1"/>
  <c r="C422" i="1"/>
  <c r="C421" i="1"/>
  <c r="D416" i="1"/>
  <c r="C416" i="1"/>
  <c r="H416" i="1" s="1"/>
  <c r="D415" i="1"/>
  <c r="C415" i="1"/>
  <c r="D414" i="1"/>
  <c r="C414" i="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D302" i="1"/>
  <c r="C302" i="1"/>
  <c r="H302" i="1" s="1"/>
  <c r="D301" i="1"/>
  <c r="C301" i="1"/>
  <c r="H301" i="1" s="1"/>
  <c r="D300" i="1"/>
  <c r="C300" i="1"/>
  <c r="D299" i="1"/>
  <c r="C299" i="1"/>
  <c r="D298" i="1"/>
  <c r="C298" i="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D271" i="1"/>
  <c r="C271" i="1"/>
  <c r="H271" i="1" s="1"/>
  <c r="D270" i="1"/>
  <c r="C270" i="1"/>
  <c r="D269" i="1"/>
  <c r="C269" i="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D212" i="1"/>
  <c r="C212" i="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D197" i="1"/>
  <c r="C197" i="1"/>
  <c r="D196" i="1"/>
  <c r="C196" i="1"/>
  <c r="H196" i="1" s="1"/>
  <c r="D195" i="1"/>
  <c r="C195" i="1"/>
  <c r="H195" i="1" s="1"/>
  <c r="D194" i="1"/>
  <c r="C194" i="1"/>
  <c r="D193" i="1"/>
  <c r="C193" i="1"/>
  <c r="D192" i="1"/>
  <c r="C192" i="1"/>
  <c r="H192" i="1" s="1"/>
  <c r="D191" i="1"/>
  <c r="C191" i="1"/>
  <c r="H191" i="1" s="1"/>
  <c r="C190" i="1"/>
  <c r="D189" i="1"/>
  <c r="C189" i="1"/>
  <c r="H189" i="1" s="1"/>
  <c r="D188" i="1"/>
  <c r="C188" i="1"/>
  <c r="H188" i="1" s="1"/>
  <c r="D187" i="1"/>
  <c r="C187" i="1"/>
  <c r="H187" i="1" s="1"/>
  <c r="D186" i="1"/>
  <c r="C186" i="1"/>
  <c r="H186" i="1" s="1"/>
  <c r="D185" i="1"/>
  <c r="C185" i="1"/>
  <c r="H185" i="1" s="1"/>
  <c r="D184" i="1"/>
  <c r="C184" i="1"/>
  <c r="H184" i="1" s="1"/>
  <c r="D183" i="1"/>
  <c r="C183" i="1"/>
  <c r="D182" i="1"/>
  <c r="C182" i="1"/>
  <c r="D181" i="1"/>
  <c r="C181" i="1"/>
  <c r="H181" i="1" s="1"/>
  <c r="D180" i="1"/>
  <c r="C180" i="1"/>
  <c r="D179" i="1"/>
  <c r="C179" i="1"/>
  <c r="H179" i="1" s="1"/>
  <c r="D178" i="1"/>
  <c r="C178" i="1"/>
  <c r="H178" i="1" s="1"/>
  <c r="D177" i="1"/>
  <c r="C177" i="1"/>
  <c r="H177" i="1" s="1"/>
  <c r="D176" i="1"/>
  <c r="C176" i="1"/>
  <c r="H176" i="1" s="1"/>
  <c r="D175" i="1"/>
  <c r="C175" i="1"/>
  <c r="C174" i="1"/>
  <c r="D173" i="1"/>
  <c r="C173" i="1"/>
  <c r="D172" i="1"/>
  <c r="C172" i="1"/>
  <c r="H172" i="1" s="1"/>
  <c r="D171" i="1"/>
  <c r="C171" i="1"/>
  <c r="D170" i="1"/>
  <c r="C170" i="1"/>
  <c r="D169" i="1"/>
  <c r="C169" i="1"/>
  <c r="D168" i="1"/>
  <c r="C168" i="1"/>
  <c r="H168" i="1" s="1"/>
  <c r="D167" i="1"/>
  <c r="C167" i="1"/>
  <c r="H167" i="1" s="1"/>
  <c r="D166" i="1"/>
  <c r="C166" i="1"/>
  <c r="D165" i="1"/>
  <c r="C165" i="1"/>
  <c r="D164" i="1"/>
  <c r="C164" i="1"/>
  <c r="D163" i="1"/>
  <c r="C163" i="1"/>
  <c r="H163" i="1" s="1"/>
  <c r="D162" i="1"/>
  <c r="C162" i="1"/>
  <c r="H162" i="1" s="1"/>
  <c r="C161" i="1"/>
  <c r="C160" i="1"/>
  <c r="D159" i="1"/>
  <c r="C159" i="1"/>
  <c r="H159" i="1" s="1"/>
  <c r="D158" i="1"/>
  <c r="C158" i="1"/>
  <c r="H158" i="1" s="1"/>
  <c r="D157" i="1"/>
  <c r="C157" i="1"/>
  <c r="H157" i="1" s="1"/>
  <c r="C156" i="1"/>
  <c r="D155" i="1"/>
  <c r="C155" i="1"/>
  <c r="H155" i="1" s="1"/>
  <c r="D154" i="1"/>
  <c r="C154" i="1"/>
  <c r="H154" i="1" s="1"/>
  <c r="D153" i="1"/>
  <c r="C153" i="1"/>
  <c r="H153" i="1" s="1"/>
  <c r="D152" i="1"/>
  <c r="C152" i="1"/>
  <c r="H152" i="1" s="1"/>
  <c r="D151" i="1"/>
  <c r="C151" i="1"/>
  <c r="H151" i="1" s="1"/>
  <c r="D150" i="1"/>
  <c r="C150" i="1"/>
  <c r="H150" i="1" s="1"/>
  <c r="C149" i="1"/>
  <c r="D147" i="1"/>
  <c r="C147"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D135" i="1"/>
  <c r="C135" i="1"/>
  <c r="H135" i="1" s="1"/>
  <c r="D134" i="1"/>
  <c r="C134" i="1"/>
  <c r="H134" i="1" s="1"/>
  <c r="D133" i="1"/>
  <c r="C133" i="1"/>
  <c r="D132" i="1"/>
  <c r="C132" i="1"/>
  <c r="D131" i="1"/>
  <c r="C131" i="1"/>
  <c r="D130" i="1"/>
  <c r="C130" i="1"/>
  <c r="D129" i="1"/>
  <c r="C129" i="1"/>
  <c r="H129" i="1" s="1"/>
  <c r="D128" i="1"/>
  <c r="C128" i="1"/>
  <c r="H128" i="1" s="1"/>
  <c r="D127" i="1"/>
  <c r="C127" i="1"/>
  <c r="H127" i="1" s="1"/>
  <c r="D126" i="1"/>
  <c r="C126" i="1"/>
  <c r="D125" i="1"/>
  <c r="C125" i="1"/>
  <c r="D124" i="1"/>
  <c r="C124" i="1"/>
  <c r="D123" i="1"/>
  <c r="C123" i="1"/>
  <c r="H123" i="1" s="1"/>
  <c r="D122" i="1"/>
  <c r="C122" i="1"/>
  <c r="D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C79" i="1"/>
  <c r="C78" i="1"/>
  <c r="D77" i="1"/>
  <c r="C77" i="1"/>
  <c r="H77" i="1" s="1"/>
  <c r="D76" i="1"/>
  <c r="C76" i="1"/>
  <c r="H76" i="1" s="1"/>
  <c r="D75" i="1"/>
  <c r="C75" i="1"/>
  <c r="H75" i="1" s="1"/>
  <c r="G74" i="1"/>
  <c r="D74" i="1"/>
  <c r="C74" i="1"/>
  <c r="H74" i="1" s="1"/>
  <c r="D73" i="1"/>
  <c r="C73" i="1"/>
  <c r="H73" i="1" s="1"/>
  <c r="D72" i="1"/>
  <c r="C72" i="1"/>
  <c r="H72" i="1" s="1"/>
  <c r="D71" i="1"/>
  <c r="C71" i="1"/>
  <c r="H71" i="1" s="1"/>
  <c r="C70" i="1"/>
  <c r="D69" i="1"/>
  <c r="C69" i="1"/>
  <c r="H69" i="1" s="1"/>
  <c r="D68" i="1"/>
  <c r="C68" i="1"/>
  <c r="H68" i="1" s="1"/>
  <c r="D67" i="1"/>
  <c r="C67" i="1"/>
  <c r="H67" i="1" s="1"/>
  <c r="D66" i="1"/>
  <c r="C66" i="1"/>
  <c r="D65" i="1"/>
  <c r="C65" i="1"/>
  <c r="D64" i="1"/>
  <c r="C64" i="1"/>
  <c r="G63" i="1"/>
  <c r="D63" i="1"/>
  <c r="C63" i="1"/>
  <c r="H63" i="1" s="1"/>
  <c r="D62" i="1"/>
  <c r="C62" i="1"/>
  <c r="H62" i="1" s="1"/>
  <c r="D61" i="1"/>
  <c r="C61" i="1"/>
  <c r="H61" i="1" s="1"/>
  <c r="D60" i="1"/>
  <c r="C60" i="1"/>
  <c r="H60" i="1" s="1"/>
  <c r="D59" i="1"/>
  <c r="C59" i="1"/>
  <c r="H59" i="1" s="1"/>
  <c r="D58" i="1"/>
  <c r="C58" i="1"/>
  <c r="H58" i="1" s="1"/>
  <c r="G57" i="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G48" i="1"/>
  <c r="D48" i="1"/>
  <c r="C48" i="1"/>
  <c r="H48" i="1" s="1"/>
  <c r="D47" i="1"/>
  <c r="C47" i="1"/>
  <c r="H47" i="1" s="1"/>
  <c r="D46" i="1"/>
  <c r="C46" i="1"/>
  <c r="H46" i="1" s="1"/>
  <c r="C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G16" i="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E312" i="9" l="1"/>
  <c r="B312" i="9" s="1"/>
  <c r="E322" i="9"/>
  <c r="B322" i="9" s="1"/>
  <c r="E326" i="9"/>
  <c r="B326" i="9" s="1"/>
  <c r="E320" i="9"/>
  <c r="B320" i="9" s="1"/>
  <c r="E324" i="9"/>
  <c r="B324" i="9" s="1"/>
  <c r="E31" i="9"/>
  <c r="B31" i="9" s="1"/>
  <c r="E36" i="9"/>
  <c r="B36" i="9" s="1"/>
  <c r="G1603" i="1"/>
  <c r="H647" i="1"/>
  <c r="H648" i="1"/>
  <c r="H649" i="1"/>
  <c r="F656" i="4"/>
  <c r="E37" i="9"/>
  <c r="B37" i="9" s="1"/>
  <c r="F236" i="9"/>
  <c r="B236" i="9" s="1"/>
  <c r="E307" i="9"/>
  <c r="B307" i="9" s="1"/>
  <c r="H1681" i="1"/>
  <c r="G1681" i="1"/>
  <c r="G1683" i="1"/>
  <c r="G1589" i="1"/>
  <c r="G1601" i="1"/>
  <c r="G1609" i="1"/>
  <c r="G1607" i="1"/>
  <c r="G1611" i="1"/>
  <c r="G1613" i="1"/>
  <c r="G1593" i="1"/>
  <c r="C1585" i="1"/>
  <c r="G1587" i="1"/>
  <c r="G1605" i="1"/>
  <c r="G1583" i="1"/>
  <c r="H1311" i="1"/>
  <c r="H1308" i="1"/>
  <c r="H1306" i="1"/>
  <c r="H1316" i="1"/>
  <c r="H1315" i="1"/>
  <c r="H1314" i="1"/>
  <c r="H1374" i="1"/>
  <c r="H1373" i="1"/>
  <c r="H1258" i="1"/>
  <c r="F252" i="5"/>
  <c r="H300" i="1"/>
  <c r="H423" i="1"/>
  <c r="G1152" i="1"/>
  <c r="G1155" i="1"/>
  <c r="G1161" i="1"/>
  <c r="F256" i="5"/>
  <c r="E255" i="5"/>
  <c r="D1259" i="1" s="1"/>
  <c r="H1259" i="1" s="1"/>
  <c r="H1266" i="1"/>
  <c r="H1287" i="1"/>
  <c r="D1264" i="1"/>
  <c r="H1264" i="1" s="1"/>
  <c r="F255" i="5"/>
  <c r="H1265" i="1"/>
  <c r="H298" i="1"/>
  <c r="G1541" i="1"/>
  <c r="G1538" i="1"/>
  <c r="G1539" i="1"/>
  <c r="G1540" i="1"/>
  <c r="G1542" i="1"/>
  <c r="E311" i="9"/>
  <c r="B311" i="9" s="1"/>
  <c r="E327" i="9"/>
  <c r="B327" i="9" s="1"/>
  <c r="E329" i="9"/>
  <c r="B329" i="9" s="1"/>
  <c r="H1260" i="1"/>
  <c r="H1261" i="1"/>
  <c r="H1256" i="1"/>
  <c r="H1257" i="1"/>
  <c r="H1300" i="1"/>
  <c r="H1301" i="1"/>
  <c r="H1302" i="1"/>
  <c r="H1292" i="1"/>
  <c r="H1278" i="1"/>
  <c r="H1281" i="1"/>
  <c r="H1289" i="1"/>
  <c r="H1251" i="1"/>
  <c r="H1252" i="1"/>
  <c r="H1254" i="1"/>
  <c r="H1200" i="1"/>
  <c r="G1184" i="1"/>
  <c r="G1087" i="1"/>
  <c r="G1089" i="1"/>
  <c r="E69" i="5"/>
  <c r="F82" i="5"/>
  <c r="G1033" i="1"/>
  <c r="G1018" i="1"/>
  <c r="G1023" i="1"/>
  <c r="E12" i="5"/>
  <c r="D1017" i="1" s="1"/>
  <c r="H1017" i="1" s="1"/>
  <c r="G1057" i="1"/>
  <c r="G1050" i="1"/>
  <c r="F45" i="5"/>
  <c r="G1040" i="1"/>
  <c r="F35" i="5"/>
  <c r="D1024" i="1"/>
  <c r="H1024" i="1" s="1"/>
  <c r="F19" i="5"/>
  <c r="G1020" i="1"/>
  <c r="H636" i="1"/>
  <c r="H299" i="1"/>
  <c r="H415" i="1"/>
  <c r="H414" i="1"/>
  <c r="H421" i="1"/>
  <c r="H422" i="1"/>
  <c r="E648" i="4"/>
  <c r="D642" i="1" s="1"/>
  <c r="G726" i="1"/>
  <c r="H678" i="1"/>
  <c r="H677" i="1"/>
  <c r="H676" i="1"/>
  <c r="H653" i="1"/>
  <c r="H651" i="1"/>
  <c r="H269" i="1"/>
  <c r="H270" i="1"/>
  <c r="H272" i="1"/>
  <c r="H198" i="1"/>
  <c r="H212" i="1"/>
  <c r="H213" i="1"/>
  <c r="F202" i="4"/>
  <c r="H197" i="1"/>
  <c r="F194" i="4"/>
  <c r="H194" i="1"/>
  <c r="F243" i="9"/>
  <c r="H190" i="1"/>
  <c r="H193" i="1"/>
  <c r="H183" i="1"/>
  <c r="H182" i="1"/>
  <c r="H180" i="1"/>
  <c r="D174" i="1"/>
  <c r="H174" i="1" s="1"/>
  <c r="H175" i="1"/>
  <c r="F178" i="4"/>
  <c r="H173" i="1"/>
  <c r="H171" i="1"/>
  <c r="H170" i="1"/>
  <c r="H166" i="1"/>
  <c r="H169" i="1"/>
  <c r="H165" i="1"/>
  <c r="H164" i="1"/>
  <c r="H160" i="1"/>
  <c r="H161" i="1"/>
  <c r="F164" i="4"/>
  <c r="H156" i="1"/>
  <c r="E153" i="4"/>
  <c r="F160" i="4"/>
  <c r="F237" i="9"/>
  <c r="H136" i="1"/>
  <c r="H147" i="1"/>
  <c r="F140" i="4"/>
  <c r="H133" i="1"/>
  <c r="H130" i="1"/>
  <c r="H131" i="1"/>
  <c r="H132" i="1"/>
  <c r="H125" i="1"/>
  <c r="H126" i="1"/>
  <c r="H122" i="1"/>
  <c r="H124" i="1"/>
  <c r="H78" i="1"/>
  <c r="D79" i="1"/>
  <c r="H79" i="1" s="1"/>
  <c r="F83" i="4"/>
  <c r="H70" i="1"/>
  <c r="F74" i="4"/>
  <c r="H66" i="1"/>
  <c r="H45" i="1"/>
  <c r="F49" i="4"/>
  <c r="H64" i="1"/>
  <c r="H65" i="1"/>
  <c r="F68" i="4"/>
  <c r="E6" i="4"/>
  <c r="D2" i="1" s="1"/>
  <c r="G3" i="1"/>
  <c r="G4" i="1"/>
  <c r="G10" i="1"/>
  <c r="G14" i="1"/>
  <c r="G17" i="1"/>
  <c r="G31" i="1"/>
  <c r="G37" i="1"/>
  <c r="G38" i="1"/>
  <c r="G45" i="1"/>
  <c r="G49" i="1"/>
  <c r="G53" i="1"/>
  <c r="G54" i="1"/>
  <c r="G55" i="1"/>
  <c r="G56" i="1"/>
  <c r="G58" i="1"/>
  <c r="G59" i="1"/>
  <c r="G60" i="1"/>
  <c r="G61" i="1"/>
  <c r="G62" i="1"/>
  <c r="G69" i="1"/>
  <c r="G70" i="1"/>
  <c r="G72" i="1"/>
  <c r="G73" i="1"/>
  <c r="G80" i="1"/>
  <c r="G94" i="1"/>
  <c r="G97" i="1"/>
  <c r="G102" i="1"/>
  <c r="G105" i="1"/>
  <c r="G106" i="1"/>
  <c r="G107" i="1"/>
  <c r="G108" i="1"/>
  <c r="G112" i="1"/>
  <c r="G113" i="1"/>
  <c r="G117" i="1"/>
  <c r="G118" i="1"/>
  <c r="G119" i="1"/>
  <c r="G120"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0" i="1"/>
  <c r="G161" i="1"/>
  <c r="G162" i="1"/>
  <c r="G163" i="1"/>
  <c r="G164" i="1"/>
  <c r="G165" i="1"/>
  <c r="G166" i="1"/>
  <c r="G167" i="1"/>
  <c r="G168" i="1"/>
  <c r="G169" i="1"/>
  <c r="G170" i="1"/>
  <c r="G171" i="1"/>
  <c r="G172" i="1"/>
  <c r="G173"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H690" i="1"/>
  <c r="G5" i="1"/>
  <c r="G6" i="1"/>
  <c r="G7" i="1"/>
  <c r="G8" i="1"/>
  <c r="G9" i="1"/>
  <c r="G11" i="1"/>
  <c r="G12" i="1"/>
  <c r="G13" i="1"/>
  <c r="G15" i="1"/>
  <c r="G18" i="1"/>
  <c r="G19" i="1"/>
  <c r="G20" i="1"/>
  <c r="G21" i="1"/>
  <c r="G22" i="1"/>
  <c r="G23" i="1"/>
  <c r="G24" i="1"/>
  <c r="G25" i="1"/>
  <c r="G26" i="1"/>
  <c r="G27" i="1"/>
  <c r="G28" i="1"/>
  <c r="G29" i="1"/>
  <c r="G30" i="1"/>
  <c r="G32" i="1"/>
  <c r="G33" i="1"/>
  <c r="G34" i="1"/>
  <c r="G35" i="1"/>
  <c r="G36" i="1"/>
  <c r="G39" i="1"/>
  <c r="G40" i="1"/>
  <c r="G41" i="1"/>
  <c r="G42" i="1"/>
  <c r="G43" i="1"/>
  <c r="G44" i="1"/>
  <c r="G46" i="1"/>
  <c r="G47" i="1"/>
  <c r="G50" i="1"/>
  <c r="G51" i="1"/>
  <c r="G52" i="1"/>
  <c r="G64" i="1"/>
  <c r="G65" i="1"/>
  <c r="G66" i="1"/>
  <c r="G67" i="1"/>
  <c r="G68" i="1"/>
  <c r="G71" i="1"/>
  <c r="G75" i="1"/>
  <c r="G76" i="1"/>
  <c r="G77" i="1"/>
  <c r="G78" i="1"/>
  <c r="G81" i="1"/>
  <c r="G82" i="1"/>
  <c r="G83" i="1"/>
  <c r="G84" i="1"/>
  <c r="G85" i="1"/>
  <c r="G86" i="1"/>
  <c r="G87" i="1"/>
  <c r="G88" i="1"/>
  <c r="G89" i="1"/>
  <c r="G90" i="1"/>
  <c r="G91" i="1"/>
  <c r="G92" i="1"/>
  <c r="G93" i="1"/>
  <c r="G95" i="1"/>
  <c r="G96" i="1"/>
  <c r="G98" i="1"/>
  <c r="G99" i="1"/>
  <c r="G100" i="1"/>
  <c r="G101" i="1"/>
  <c r="G103" i="1"/>
  <c r="G104" i="1"/>
  <c r="G109" i="1"/>
  <c r="G110" i="1"/>
  <c r="G111" i="1"/>
  <c r="G114" i="1"/>
  <c r="G115" i="1"/>
  <c r="G116"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3" i="1"/>
  <c r="G1015" i="1"/>
  <c r="G1019"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G1257" i="1"/>
  <c r="G1261" i="1"/>
  <c r="G1263" i="1"/>
  <c r="G1265" i="1"/>
  <c r="G1267" i="1"/>
  <c r="G1269" i="1"/>
  <c r="G1271" i="1"/>
  <c r="G1273" i="1"/>
  <c r="G1275" i="1"/>
  <c r="G1277" i="1"/>
  <c r="G1279" i="1"/>
  <c r="G1281" i="1"/>
  <c r="G1283" i="1"/>
  <c r="G1285" i="1"/>
  <c r="G1287" i="1"/>
  <c r="G1289" i="1"/>
  <c r="G1291" i="1"/>
  <c r="G1293" i="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H1401" i="1"/>
  <c r="G1401" i="1"/>
  <c r="G1403" i="1"/>
  <c r="G1405" i="1"/>
  <c r="G1407" i="1"/>
  <c r="G1409" i="1"/>
  <c r="G1411" i="1"/>
  <c r="G1413" i="1"/>
  <c r="G1415" i="1"/>
  <c r="G1417" i="1"/>
  <c r="G1419" i="1"/>
  <c r="G1421" i="1"/>
  <c r="G1423" i="1"/>
  <c r="G1425" i="1"/>
  <c r="G1427" i="1"/>
  <c r="G1429" i="1"/>
  <c r="G1431" i="1"/>
  <c r="G143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G1481" i="1"/>
  <c r="G1483" i="1"/>
  <c r="G1485" i="1"/>
  <c r="G1487" i="1"/>
  <c r="G1489" i="1"/>
  <c r="G1491" i="1"/>
  <c r="G1493" i="1"/>
  <c r="G1495" i="1"/>
  <c r="G1497" i="1"/>
  <c r="G1499" i="1"/>
  <c r="G1501" i="1"/>
  <c r="G1503" i="1"/>
  <c r="G1505" i="1"/>
  <c r="G1507" i="1"/>
  <c r="G1509" i="1"/>
  <c r="G1511" i="1"/>
  <c r="G1513" i="1"/>
  <c r="G1515" i="1"/>
  <c r="G1517" i="1"/>
  <c r="G1519" i="1"/>
  <c r="H1521" i="1"/>
  <c r="H1186"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G1256" i="1"/>
  <c r="G1258" i="1"/>
  <c r="G1260" i="1"/>
  <c r="G1262"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4" i="1"/>
  <c r="G1486" i="1"/>
  <c r="G1488" i="1"/>
  <c r="G1490" i="1"/>
  <c r="G1492" i="1"/>
  <c r="G1494" i="1"/>
  <c r="G1496" i="1"/>
  <c r="G1498" i="1"/>
  <c r="G1500" i="1"/>
  <c r="G1502" i="1"/>
  <c r="G1504" i="1"/>
  <c r="G1506" i="1"/>
  <c r="G1508" i="1"/>
  <c r="G1510" i="1"/>
  <c r="G1512" i="1"/>
  <c r="G1514" i="1"/>
  <c r="G1516" i="1"/>
  <c r="G1518" i="1"/>
  <c r="G1520" i="1"/>
  <c r="I1543" i="1"/>
  <c r="I1545" i="1"/>
  <c r="F361" i="4"/>
  <c r="D360" i="4"/>
  <c r="F536" i="4"/>
  <c r="D535" i="4"/>
  <c r="G1522" i="1"/>
  <c r="F309" i="4"/>
  <c r="D308" i="4"/>
  <c r="E360" i="4"/>
  <c r="F430" i="4"/>
  <c r="E430" i="4"/>
  <c r="E535" i="4"/>
  <c r="H1541" i="1"/>
  <c r="I1541" i="1" s="1"/>
  <c r="H1542" i="1"/>
  <c r="I1542" i="1" s="1"/>
  <c r="H1543" i="1"/>
  <c r="H1544" i="1"/>
  <c r="I1544" i="1" s="1"/>
  <c r="H1545" i="1"/>
  <c r="H1546" i="1"/>
  <c r="I1546" i="1" s="1"/>
  <c r="G1548" i="1"/>
  <c r="G1549" i="1"/>
  <c r="G1550" i="1"/>
  <c r="G1551" i="1"/>
  <c r="G1552" i="1"/>
  <c r="G1553" i="1"/>
  <c r="G1554" i="1"/>
  <c r="G1555" i="1"/>
  <c r="G1556" i="1"/>
  <c r="G1557" i="1"/>
  <c r="G1558" i="1"/>
  <c r="G1559" i="1"/>
  <c r="G1560" i="1"/>
  <c r="G1561" i="1"/>
  <c r="G1562" i="1"/>
  <c r="G1563" i="1"/>
  <c r="G1564" i="1"/>
  <c r="G1565" i="1"/>
  <c r="I1565" i="1" s="1"/>
  <c r="G1566" i="1"/>
  <c r="G1567" i="1"/>
  <c r="I1567" i="1" s="1"/>
  <c r="G1568" i="1"/>
  <c r="G1569" i="1"/>
  <c r="I1569" i="1" s="1"/>
  <c r="G1570" i="1"/>
  <c r="G1571" i="1"/>
  <c r="G1572" i="1"/>
  <c r="G1573" i="1"/>
  <c r="I1573" i="1" s="1"/>
  <c r="G1574" i="1"/>
  <c r="G1575" i="1"/>
  <c r="I1575" i="1" s="1"/>
  <c r="G1576" i="1"/>
  <c r="G1577" i="1"/>
  <c r="G1578" i="1"/>
  <c r="G1579" i="1"/>
  <c r="G1580" i="1"/>
  <c r="G1581" i="1"/>
  <c r="H1582" i="1"/>
  <c r="H1584" i="1"/>
  <c r="H1586" i="1"/>
  <c r="H1588" i="1"/>
  <c r="H1590" i="1"/>
  <c r="H1592" i="1"/>
  <c r="H1594" i="1"/>
  <c r="H1596" i="1"/>
  <c r="H1598" i="1"/>
  <c r="H1600" i="1"/>
  <c r="H1602" i="1"/>
  <c r="H1604" i="1"/>
  <c r="H1606" i="1"/>
  <c r="H1608" i="1"/>
  <c r="H1610" i="1"/>
  <c r="H1612" i="1"/>
  <c r="H1614" i="1"/>
  <c r="H1616" i="1"/>
  <c r="H1618" i="1"/>
  <c r="H1620" i="1"/>
  <c r="H1622" i="1"/>
  <c r="H1624" i="1"/>
  <c r="H1626" i="1"/>
  <c r="H1628" i="1"/>
  <c r="H1630" i="1"/>
  <c r="H1632" i="1"/>
  <c r="H1634" i="1"/>
  <c r="H1636" i="1"/>
  <c r="H1638" i="1"/>
  <c r="H1640" i="1"/>
  <c r="H1642" i="1"/>
  <c r="H1644" i="1"/>
  <c r="H1646" i="1"/>
  <c r="H1648" i="1"/>
  <c r="H1650" i="1"/>
  <c r="H1652" i="1"/>
  <c r="H1654" i="1"/>
  <c r="H1656" i="1"/>
  <c r="H1658" i="1"/>
  <c r="H1660" i="1"/>
  <c r="H1662" i="1"/>
  <c r="H1664" i="1"/>
  <c r="H1666" i="1"/>
  <c r="H1668" i="1"/>
  <c r="H1670" i="1"/>
  <c r="H1672" i="1"/>
  <c r="H1674" i="1"/>
  <c r="H1676" i="1"/>
  <c r="H1678" i="1"/>
  <c r="H1680" i="1"/>
  <c r="H1682" i="1"/>
  <c r="H1684" i="1"/>
  <c r="H1686" i="1"/>
  <c r="F7" i="4"/>
  <c r="D125" i="4"/>
  <c r="F141" i="4"/>
  <c r="H24" i="9"/>
  <c r="F165" i="4"/>
  <c r="F310" i="4"/>
  <c r="F322" i="4"/>
  <c r="F362" i="4"/>
  <c r="F374" i="4"/>
  <c r="F426" i="4"/>
  <c r="F431" i="4"/>
  <c r="F467" i="4"/>
  <c r="F523" i="4"/>
  <c r="F537" i="4"/>
  <c r="F585" i="4"/>
  <c r="F607" i="4"/>
  <c r="G1547" i="1"/>
  <c r="H1548" i="1"/>
  <c r="H1549" i="1"/>
  <c r="H1550" i="1"/>
  <c r="H1551" i="1"/>
  <c r="H1552" i="1"/>
  <c r="H1553" i="1"/>
  <c r="H1554" i="1"/>
  <c r="H1557" i="1"/>
  <c r="H1558" i="1"/>
  <c r="H1559" i="1"/>
  <c r="H1560" i="1"/>
  <c r="H1561" i="1"/>
  <c r="H1562" i="1"/>
  <c r="H1564" i="1"/>
  <c r="H1565" i="1"/>
  <c r="H1566" i="1"/>
  <c r="H1567" i="1"/>
  <c r="H1568" i="1"/>
  <c r="H1569" i="1"/>
  <c r="H1570" i="1"/>
  <c r="H1573" i="1"/>
  <c r="H1574" i="1"/>
  <c r="H1575" i="1"/>
  <c r="H1576" i="1"/>
  <c r="H1578" i="1"/>
  <c r="H1579" i="1"/>
  <c r="H1580" i="1"/>
  <c r="H1581" i="1"/>
  <c r="D152" i="4"/>
  <c r="E647" i="4"/>
  <c r="D641" i="1" s="1"/>
  <c r="H641" i="1" s="1"/>
  <c r="D648" i="4"/>
  <c r="F427" i="4"/>
  <c r="D7" i="5"/>
  <c r="F70" i="5"/>
  <c r="D141" i="6"/>
  <c r="F5" i="6"/>
  <c r="D44" i="8"/>
  <c r="G343" i="9" s="1"/>
  <c r="E343" i="9" s="1"/>
  <c r="F13" i="5"/>
  <c r="F71" i="5"/>
  <c r="F89" i="5"/>
  <c r="D119" i="5"/>
  <c r="D135" i="5"/>
  <c r="H316" i="9"/>
  <c r="H315" i="9"/>
  <c r="E177" i="5"/>
  <c r="D178" i="5"/>
  <c r="F6" i="6"/>
  <c r="F90" i="6"/>
  <c r="G346" i="9"/>
  <c r="E346" i="9" s="1"/>
  <c r="G315" i="9"/>
  <c r="E315" i="9" s="1"/>
  <c r="B315" i="9" s="1"/>
  <c r="G316" i="9"/>
  <c r="E316" i="9" s="1"/>
  <c r="B316" i="9" s="1"/>
  <c r="F150" i="5"/>
  <c r="F197" i="5"/>
  <c r="E338" i="9"/>
  <c r="B338" i="9" s="1"/>
  <c r="F203" i="5"/>
  <c r="F219" i="5"/>
  <c r="H310" i="9"/>
  <c r="G309" i="9"/>
  <c r="H308" i="9"/>
  <c r="E308" i="9" s="1"/>
  <c r="B308" i="9" s="1"/>
  <c r="G302" i="9"/>
  <c r="E302" i="9" s="1"/>
  <c r="B302" i="9" s="1"/>
  <c r="G301" i="9"/>
  <c r="E301" i="9" s="1"/>
  <c r="B301" i="9" s="1"/>
  <c r="G300" i="9"/>
  <c r="E300" i="9" s="1"/>
  <c r="B300" i="9" s="1"/>
  <c r="G310" i="9"/>
  <c r="E310" i="9" s="1"/>
  <c r="B310" i="9" s="1"/>
  <c r="M228" i="9"/>
  <c r="H309"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I10" i="9"/>
  <c r="H19" i="9"/>
  <c r="E19" i="9" s="1"/>
  <c r="B19" i="9" s="1"/>
  <c r="B229" i="9"/>
  <c r="B231" i="9"/>
  <c r="B233" i="9"/>
  <c r="B235" i="9"/>
  <c r="B237" i="9"/>
  <c r="B239" i="9"/>
  <c r="B241" i="9"/>
  <c r="B243" i="9"/>
  <c r="B245" i="9"/>
  <c r="B247" i="9"/>
  <c r="B249" i="9"/>
  <c r="B251" i="9"/>
  <c r="B253" i="9"/>
  <c r="B255" i="9"/>
  <c r="B257" i="9"/>
  <c r="B259" i="9"/>
  <c r="B261" i="9"/>
  <c r="B263" i="9"/>
  <c r="B265" i="9"/>
  <c r="B267" i="9"/>
  <c r="B269" i="9"/>
  <c r="B271" i="9"/>
  <c r="B273" i="9"/>
  <c r="B275" i="9"/>
  <c r="B277" i="9"/>
  <c r="B279" i="9"/>
  <c r="H1585" i="1" l="1"/>
  <c r="G1585" i="1"/>
  <c r="G1259" i="1"/>
  <c r="E251" i="5"/>
  <c r="G1264" i="1"/>
  <c r="F251" i="5"/>
  <c r="I23" i="3"/>
  <c r="D1074" i="1"/>
  <c r="G1017" i="1"/>
  <c r="F12" i="5"/>
  <c r="E7" i="5"/>
  <c r="E6" i="5" s="1"/>
  <c r="D1011" i="1" s="1"/>
  <c r="G1024" i="1"/>
  <c r="G174" i="1"/>
  <c r="E152" i="4"/>
  <c r="D149" i="1"/>
  <c r="F153" i="4"/>
  <c r="G24" i="9"/>
  <c r="E24" i="9"/>
  <c r="B24" i="9" s="1"/>
  <c r="E422" i="4"/>
  <c r="E643" i="4" s="1"/>
  <c r="G79" i="1"/>
  <c r="I17" i="3"/>
  <c r="B346" i="9"/>
  <c r="E345" i="9"/>
  <c r="I10" i="3" s="1"/>
  <c r="E176" i="5"/>
  <c r="I24" i="3"/>
  <c r="D1181" i="1"/>
  <c r="F119" i="5"/>
  <c r="C1124" i="1"/>
  <c r="B343" i="9"/>
  <c r="F141" i="6"/>
  <c r="H31" i="3"/>
  <c r="C1537" i="1"/>
  <c r="D69" i="5"/>
  <c r="D6" i="5"/>
  <c r="H22" i="3"/>
  <c r="C1012" i="1"/>
  <c r="F647" i="4"/>
  <c r="F125" i="4"/>
  <c r="C121" i="1"/>
  <c r="I1581" i="1"/>
  <c r="I1579" i="1"/>
  <c r="I1561" i="1"/>
  <c r="I1559" i="1"/>
  <c r="I1557" i="1"/>
  <c r="I1553" i="1"/>
  <c r="I1551" i="1"/>
  <c r="I1549" i="1"/>
  <c r="E640" i="4"/>
  <c r="D634" i="1" s="1"/>
  <c r="D529" i="1"/>
  <c r="E418" i="4"/>
  <c r="D413" i="1" s="1"/>
  <c r="D355" i="1"/>
  <c r="D640" i="4"/>
  <c r="F535" i="4"/>
  <c r="C529" i="1"/>
  <c r="D418" i="4"/>
  <c r="F360" i="4"/>
  <c r="C355" i="1"/>
  <c r="E417" i="4"/>
  <c r="D412" i="1" s="1"/>
  <c r="D6" i="4"/>
  <c r="G641" i="1"/>
  <c r="E179" i="9"/>
  <c r="B179" i="9" s="1"/>
  <c r="B207" i="9"/>
  <c r="E180" i="9"/>
  <c r="B180" i="9" s="1"/>
  <c r="E309" i="9"/>
  <c r="B309" i="9" s="1"/>
  <c r="G336" i="9"/>
  <c r="E336" i="9" s="1"/>
  <c r="B336" i="9" s="1"/>
  <c r="D177" i="5"/>
  <c r="F178" i="5"/>
  <c r="C1182" i="1"/>
  <c r="F135" i="5"/>
  <c r="C1140" i="1"/>
  <c r="K1481" i="9"/>
  <c r="G344" i="9"/>
  <c r="E344" i="9" s="1"/>
  <c r="B344" i="9" s="1"/>
  <c r="C1621" i="1"/>
  <c r="I39" i="3"/>
  <c r="G348" i="9"/>
  <c r="E348" i="9" s="1"/>
  <c r="F648" i="4"/>
  <c r="C642" i="1"/>
  <c r="H18" i="3"/>
  <c r="D299" i="4"/>
  <c r="C148" i="1"/>
  <c r="I1580" i="1"/>
  <c r="I1578" i="1"/>
  <c r="I1576" i="1"/>
  <c r="I1574" i="1"/>
  <c r="I1570" i="1"/>
  <c r="I1568" i="1"/>
  <c r="I1566" i="1"/>
  <c r="I1564" i="1"/>
  <c r="I1562" i="1"/>
  <c r="I1560" i="1"/>
  <c r="I1558" i="1"/>
  <c r="I1554" i="1"/>
  <c r="I1552" i="1"/>
  <c r="I1550" i="1"/>
  <c r="I1548" i="1"/>
  <c r="E639" i="4"/>
  <c r="D633" i="1" s="1"/>
  <c r="D424" i="1"/>
  <c r="D639" i="4"/>
  <c r="D417" i="4"/>
  <c r="F308" i="4"/>
  <c r="C303" i="1"/>
  <c r="I25" i="3" l="1"/>
  <c r="D1255" i="1"/>
  <c r="I22" i="3"/>
  <c r="F7" i="5"/>
  <c r="D1012" i="1"/>
  <c r="G1012" i="1" s="1"/>
  <c r="D148" i="1"/>
  <c r="H148" i="1" s="1"/>
  <c r="E299" i="4"/>
  <c r="I18" i="3"/>
  <c r="F152" i="4"/>
  <c r="G149" i="1"/>
  <c r="H149" i="1"/>
  <c r="D417" i="1"/>
  <c r="F639" i="4"/>
  <c r="C633" i="1"/>
  <c r="H642" i="1"/>
  <c r="G642" i="1"/>
  <c r="B348" i="9"/>
  <c r="E347" i="9"/>
  <c r="H1621" i="1"/>
  <c r="G1621" i="1"/>
  <c r="H11" i="3"/>
  <c r="H355" i="1"/>
  <c r="G355" i="1"/>
  <c r="F418" i="4"/>
  <c r="C413" i="1"/>
  <c r="F69" i="5"/>
  <c r="H23" i="3"/>
  <c r="C1074" i="1"/>
  <c r="E342" i="9"/>
  <c r="G1124" i="1"/>
  <c r="H1124" i="1"/>
  <c r="D1180" i="1"/>
  <c r="H299" i="9"/>
  <c r="D637" i="1"/>
  <c r="H303" i="1"/>
  <c r="G303" i="1"/>
  <c r="F417" i="4"/>
  <c r="C412" i="1"/>
  <c r="H424" i="1"/>
  <c r="G424" i="1"/>
  <c r="D423" i="4"/>
  <c r="D301" i="4"/>
  <c r="F299" i="4"/>
  <c r="C295" i="1"/>
  <c r="G1140" i="1"/>
  <c r="H1140" i="1"/>
  <c r="G1182" i="1"/>
  <c r="H1182" i="1"/>
  <c r="F177" i="5"/>
  <c r="D176" i="5"/>
  <c r="G299" i="9" s="1"/>
  <c r="H24" i="3"/>
  <c r="C1181" i="1"/>
  <c r="D300" i="4"/>
  <c r="F6" i="4"/>
  <c r="H17" i="3"/>
  <c r="D422" i="4"/>
  <c r="C2" i="1"/>
  <c r="H529" i="1"/>
  <c r="G529" i="1"/>
  <c r="F640" i="4"/>
  <c r="C634" i="1"/>
  <c r="H121" i="1"/>
  <c r="G121" i="1"/>
  <c r="G306" i="9"/>
  <c r="E306" i="9" s="1"/>
  <c r="B306" i="9" s="1"/>
  <c r="F6" i="5"/>
  <c r="C1011" i="1"/>
  <c r="G1537" i="1"/>
  <c r="H1537" i="1"/>
  <c r="H9" i="3"/>
  <c r="E299" i="9" l="1"/>
  <c r="B299" i="9" s="1"/>
  <c r="H1255" i="1"/>
  <c r="G1255" i="1"/>
  <c r="H1012" i="1"/>
  <c r="G148" i="1"/>
  <c r="E301" i="4"/>
  <c r="D297" i="1" s="1"/>
  <c r="D295" i="1"/>
  <c r="H295" i="1" s="1"/>
  <c r="E300" i="4"/>
  <c r="D296" i="1" s="1"/>
  <c r="E423" i="4"/>
  <c r="G1011" i="1"/>
  <c r="H1011" i="1"/>
  <c r="D643" i="4"/>
  <c r="D424" i="4"/>
  <c r="F422" i="4"/>
  <c r="C417" i="1"/>
  <c r="D644" i="4"/>
  <c r="D425" i="4"/>
  <c r="F423" i="4"/>
  <c r="C418" i="1"/>
  <c r="G20" i="9"/>
  <c r="G1074" i="1"/>
  <c r="H1074" i="1"/>
  <c r="H633" i="1"/>
  <c r="G633" i="1"/>
  <c r="K3" i="9"/>
  <c r="I9" i="3"/>
  <c r="H634" i="1"/>
  <c r="G634" i="1"/>
  <c r="H2" i="1"/>
  <c r="G2" i="1"/>
  <c r="F300" i="4"/>
  <c r="C296" i="1"/>
  <c r="G1181" i="1"/>
  <c r="H1181" i="1"/>
  <c r="F176" i="5"/>
  <c r="C1180" i="1"/>
  <c r="C297" i="1"/>
  <c r="H412" i="1"/>
  <c r="G412" i="1"/>
  <c r="H413" i="1"/>
  <c r="G413" i="1"/>
  <c r="N3" i="9"/>
  <c r="I11" i="3"/>
  <c r="G295" i="1" l="1"/>
  <c r="F301" i="4"/>
  <c r="E424" i="4"/>
  <c r="D419" i="1" s="1"/>
  <c r="E425" i="4"/>
  <c r="D420" i="1" s="1"/>
  <c r="H20" i="9"/>
  <c r="E20" i="9" s="1"/>
  <c r="B20" i="9" s="1"/>
  <c r="E644" i="4"/>
  <c r="F644" i="4" s="1"/>
  <c r="D418" i="1"/>
  <c r="H418" i="1" s="1"/>
  <c r="H297" i="1"/>
  <c r="G297" i="1"/>
  <c r="C420" i="1"/>
  <c r="D645" i="4"/>
  <c r="F643" i="4"/>
  <c r="C637" i="1"/>
  <c r="G1180" i="1"/>
  <c r="H1180" i="1"/>
  <c r="H296" i="1"/>
  <c r="G296" i="1"/>
  <c r="D646" i="4"/>
  <c r="C638" i="1"/>
  <c r="H417" i="1"/>
  <c r="G417" i="1"/>
  <c r="F424" i="4"/>
  <c r="C419" i="1"/>
  <c r="H8" i="3"/>
  <c r="G418" i="1" l="1"/>
  <c r="F425" i="4"/>
  <c r="E646" i="4"/>
  <c r="F646" i="4" s="1"/>
  <c r="D638" i="1"/>
  <c r="G638" i="1" s="1"/>
  <c r="E645" i="4"/>
  <c r="H419" i="1"/>
  <c r="G419" i="1"/>
  <c r="H638" i="1"/>
  <c r="D650" i="4"/>
  <c r="C640" i="1"/>
  <c r="H637" i="1"/>
  <c r="G637" i="1"/>
  <c r="D649" i="4"/>
  <c r="F645" i="4"/>
  <c r="C639" i="1"/>
  <c r="H420" i="1"/>
  <c r="G420" i="1"/>
  <c r="M3" i="9"/>
  <c r="E649" i="4" l="1"/>
  <c r="D639" i="1"/>
  <c r="H639" i="1" s="1"/>
  <c r="D640" i="1"/>
  <c r="H640" i="1" s="1"/>
  <c r="E650" i="4"/>
  <c r="H334" i="9"/>
  <c r="G334" i="9"/>
  <c r="H19" i="3"/>
  <c r="C643" i="1"/>
  <c r="F650" i="4"/>
  <c r="H20" i="3"/>
  <c r="C644" i="1"/>
  <c r="E334" i="9" l="1"/>
  <c r="B334" i="9" s="1"/>
  <c r="G639" i="1"/>
  <c r="G297" i="9"/>
  <c r="E297" i="9" s="1"/>
  <c r="B297" i="9" s="1"/>
  <c r="G640" i="1"/>
  <c r="D643" i="1"/>
  <c r="G643" i="1" s="1"/>
  <c r="I19" i="3"/>
  <c r="F649" i="4"/>
  <c r="I20" i="3"/>
  <c r="D644" i="1"/>
  <c r="H644" i="1" s="1"/>
  <c r="E298" i="9" l="1"/>
  <c r="I8" i="3" s="1"/>
  <c r="G644" i="1"/>
  <c r="H7" i="3"/>
  <c r="J3" i="9" s="1"/>
  <c r="H295" i="9" s="1"/>
  <c r="H643" i="1"/>
  <c r="G295" i="9" l="1"/>
  <c r="K9" i="9"/>
  <c r="G21" i="9"/>
  <c r="K8" i="9"/>
  <c r="M15" i="9"/>
  <c r="K7" i="9"/>
  <c r="G16" i="9"/>
  <c r="H16" i="9"/>
  <c r="H22" i="9"/>
  <c r="J9" i="9"/>
  <c r="I13" i="9"/>
  <c r="H18" i="9"/>
  <c r="H21" i="9"/>
  <c r="E21" i="9" s="1"/>
  <c r="B21" i="9" s="1"/>
  <c r="K12" i="9"/>
  <c r="G22" i="9"/>
  <c r="E22" i="9" s="1"/>
  <c r="B22" i="9" s="1"/>
  <c r="J12" i="9"/>
  <c r="I7" i="9"/>
  <c r="I17" i="9"/>
  <c r="I12" i="9"/>
  <c r="K6" i="9"/>
  <c r="M16" i="9"/>
  <c r="J10" i="9"/>
  <c r="I5" i="9"/>
  <c r="L293" i="9"/>
  <c r="F293" i="9" s="1"/>
  <c r="F23" i="9" s="1"/>
  <c r="G17" i="9"/>
  <c r="H15" i="9"/>
  <c r="J11" i="9"/>
  <c r="I6" i="9"/>
  <c r="H17" i="9"/>
  <c r="G15" i="9"/>
  <c r="E15" i="9" s="1"/>
  <c r="I11" i="9"/>
  <c r="J8" i="9"/>
  <c r="K5" i="9"/>
  <c r="J7" i="9"/>
  <c r="L16" i="9"/>
  <c r="F16" i="9" s="1"/>
  <c r="J13" i="9"/>
  <c r="K10" i="9"/>
  <c r="I8" i="9"/>
  <c r="E8" i="9" s="1"/>
  <c r="B8" i="9" s="1"/>
  <c r="J5" i="9"/>
  <c r="J17" i="9"/>
  <c r="L15" i="9"/>
  <c r="F15" i="9" s="1"/>
  <c r="K11" i="9"/>
  <c r="I9" i="9"/>
  <c r="J6" i="9"/>
  <c r="K13" i="9"/>
  <c r="G18" i="9"/>
  <c r="E18" i="9" s="1"/>
  <c r="B18" i="9" s="1"/>
  <c r="E295" i="9"/>
  <c r="E12" i="9" l="1"/>
  <c r="B12" i="9" s="1"/>
  <c r="E7" i="9"/>
  <c r="B7" i="9" s="1"/>
  <c r="B293" i="9"/>
  <c r="E9" i="9"/>
  <c r="B9" i="9" s="1"/>
  <c r="E5" i="9"/>
  <c r="E16" i="9"/>
  <c r="B16" i="9" s="1"/>
  <c r="E6" i="9"/>
  <c r="B6" i="9" s="1"/>
  <c r="E10" i="9"/>
  <c r="B10" i="9" s="1"/>
  <c r="E17" i="9"/>
  <c r="B17" i="9" s="1"/>
  <c r="E13" i="9"/>
  <c r="B13" i="9" s="1"/>
  <c r="E11" i="9"/>
  <c r="B11" i="9" s="1"/>
  <c r="F14" i="9"/>
  <c r="F3" i="9" s="1"/>
  <c r="B295" i="9"/>
  <c r="E23" i="9"/>
  <c r="I7" i="3" s="1"/>
  <c r="B5" i="9"/>
  <c r="B15" i="9"/>
  <c r="E14" i="9" l="1"/>
  <c r="I13" i="3" s="1"/>
  <c r="E4" i="9"/>
  <c r="E3" i="9" l="1"/>
</calcChain>
</file>

<file path=xl/sharedStrings.xml><?xml version="1.0" encoding="utf-8"?>
<sst xmlns="http://schemas.openxmlformats.org/spreadsheetml/2006/main" count="4733" uniqueCount="3656">
  <si>
    <t>Obveznik:</t>
  </si>
  <si>
    <t>18977 - EKONOMSKA I TURISTIČKA ŠKOLA DARUVAR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</si>
  <si>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</si>
  <si>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</si>
  <si>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</si>
  <si>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</si>
  <si>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</si>
  <si>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</si>
  <si>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</si>
  <si>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</si>
  <si>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</si>
  <si>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</si>
  <si>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</si>
  <si>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</si>
  <si>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</si>
  <si>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</si>
  <si>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</si>
  <si>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</si>
  <si>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</si>
  <si>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</si>
  <si>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</si>
  <si>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</si>
  <si>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</si>
  <si>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</si>
  <si>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</si>
  <si>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</si>
  <si>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</si>
  <si>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</si>
  <si>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</si>
  <si>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</si>
  <si>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</si>
  <si>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</si>
  <si>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</si>
  <si>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</si>
  <si>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</si>
  <si>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</si>
  <si>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</si>
  <si>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</si>
  <si>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</si>
  <si>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</si>
  <si>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</si>
  <si>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</si>
  <si>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</si>
  <si>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</si>
  <si>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</si>
  <si>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</si>
  <si>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</si>
  <si>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</si>
  <si>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</si>
  <si>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</si>
  <si>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</si>
  <si>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</si>
  <si>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</si>
  <si>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</si>
  <si>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</si>
  <si>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</si>
  <si>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</si>
  <si>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</si>
  <si>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</si>
  <si>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</si>
  <si>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</si>
  <si>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</si>
  <si>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</si>
  <si>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</si>
  <si>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</si>
  <si>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</si>
  <si>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</si>
  <si>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</si>
  <si>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</si>
  <si>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</si>
  <si>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</si>
  <si>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</si>
  <si>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</si>
  <si>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</si>
  <si>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</si>
  <si>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</si>
  <si>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</si>
  <si>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</si>
  <si>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</si>
  <si>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</si>
  <si>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</si>
  <si>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</si>
  <si>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</si>
  <si>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</si>
  <si>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</si>
  <si>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</si>
  <si>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</si>
  <si>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</si>
  <si>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</si>
  <si>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</si>
  <si>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</si>
  <si>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</si>
  <si>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</si>
  <si>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</si>
  <si>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</si>
  <si>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</si>
  <si>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</si>
  <si>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</si>
  <si>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</si>
  <si>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</si>
  <si>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</si>
  <si>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</si>
  <si>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</si>
  <si>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</si>
  <si>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</si>
  <si>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</si>
  <si>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</si>
  <si>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</si>
  <si>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</si>
  <si>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</si>
  <si>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</si>
  <si>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</si>
  <si>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</si>
  <si>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</si>
  <si>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</si>
  <si>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</si>
  <si>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</si>
  <si>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</si>
  <si>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</si>
  <si>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</si>
  <si>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</si>
  <si>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</si>
  <si>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</si>
  <si>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</si>
  <si>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</si>
  <si>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</si>
  <si>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</si>
  <si>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</si>
  <si>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</si>
  <si>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</si>
  <si>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</si>
  <si>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</si>
  <si>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</si>
  <si>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</si>
  <si>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</si>
  <si>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</si>
  <si>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</si>
  <si>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</si>
  <si>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</si>
  <si>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</si>
  <si>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</si>
  <si>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</si>
  <si>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</si>
  <si>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</si>
  <si>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</si>
  <si>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</si>
  <si>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</si>
  <si>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</si>
  <si>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</si>
  <si>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</si>
  <si>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</si>
  <si>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</si>
  <si>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</si>
  <si>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</si>
  <si>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</si>
  <si>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</si>
  <si>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</si>
  <si>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</si>
  <si>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</si>
  <si>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</si>
  <si>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</si>
  <si>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</si>
  <si>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</si>
  <si>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</si>
  <si>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</si>
  <si>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</si>
  <si>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</si>
  <si>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</si>
  <si>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</si>
  <si>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</si>
  <si>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</si>
  <si>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</si>
  <si>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</si>
  <si>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</si>
  <si>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</si>
  <si>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</si>
  <si>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</si>
  <si>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</si>
  <si>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</si>
  <si>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</si>
  <si>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</si>
  <si>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</si>
  <si>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</si>
  <si>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</si>
  <si>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</si>
  <si>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</si>
  <si>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</si>
  <si>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</si>
  <si>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</si>
  <si>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</si>
  <si>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</si>
  <si>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</si>
  <si>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</si>
  <si>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</si>
  <si>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</si>
  <si>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</si>
  <si>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</si>
  <si>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</si>
  <si>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</si>
  <si>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</si>
  <si>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</si>
  <si>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</si>
  <si>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</si>
  <si>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</si>
  <si>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</si>
  <si>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</si>
  <si>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</si>
  <si>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</si>
  <si>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</si>
  <si>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</si>
  <si>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</si>
  <si>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</si>
  <si>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</si>
  <si>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</si>
  <si>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</si>
  <si>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</si>
  <si>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</si>
  <si>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</si>
  <si>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</si>
  <si>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</si>
  <si>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</si>
  <si>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</si>
  <si>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</si>
  <si>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</si>
  <si>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</si>
  <si>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</si>
  <si>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</si>
  <si>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</si>
  <si>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</si>
  <si>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</si>
  <si>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</si>
  <si>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</si>
  <si>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</si>
  <si>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</si>
  <si>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</si>
  <si>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</si>
  <si>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</si>
  <si>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</si>
  <si>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</si>
  <si>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</si>
  <si>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</si>
  <si>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</si>
  <si>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</si>
  <si>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</si>
  <si>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</si>
  <si>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</si>
  <si>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</si>
  <si>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</si>
  <si>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</si>
  <si>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</si>
  <si>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</si>
  <si>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</si>
  <si>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</si>
  <si>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</si>
  <si>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</si>
  <si>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</si>
  <si>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</si>
  <si>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</si>
  <si>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</si>
  <si>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</si>
  <si>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</si>
  <si>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</si>
  <si>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</si>
  <si>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</si>
  <si>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</si>
  <si>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</si>
  <si>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</si>
  <si>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</si>
  <si>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</si>
  <si>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</si>
  <si>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</si>
  <si>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</si>
  <si>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</si>
  <si>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</si>
  <si>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</si>
  <si>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</si>
  <si>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</si>
  <si>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</si>
  <si>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</si>
  <si>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</si>
  <si>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</si>
  <si>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</si>
  <si>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</si>
  <si>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</si>
  <si>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</si>
  <si>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</si>
  <si>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</si>
  <si>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</si>
  <si>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</si>
  <si>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</si>
  <si>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</si>
  <si>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</si>
  <si>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</si>
  <si>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</si>
  <si>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</si>
  <si>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</si>
  <si>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</si>
  <si>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</si>
  <si>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</si>
  <si>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</si>
  <si>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</si>
  <si>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</si>
  <si>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</si>
  <si>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</si>
  <si>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</si>
  <si>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</si>
  <si>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</si>
  <si>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</si>
  <si>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</si>
  <si>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</si>
  <si>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</si>
  <si>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</si>
  <si>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</si>
  <si>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</si>
  <si>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</si>
  <si>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</si>
  <si>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</si>
  <si>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</si>
  <si>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</si>
  <si>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</si>
  <si>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</si>
  <si>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</si>
  <si>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</si>
  <si>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</si>
  <si>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</si>
  <si>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</si>
  <si>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</si>
  <si>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</si>
  <si>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</si>
  <si>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</si>
  <si>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</si>
  <si>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</si>
  <si>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</si>
  <si>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</si>
  <si>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</si>
  <si>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</si>
  <si>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</si>
  <si>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</si>
  <si>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</si>
  <si>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</si>
  <si>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</si>
  <si>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</si>
  <si>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</si>
  <si>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</si>
  <si>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</si>
  <si>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</si>
  <si>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</si>
  <si>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</si>
  <si>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</si>
  <si>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</si>
  <si>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</si>
  <si>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</si>
  <si>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</si>
  <si>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</si>
  <si>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</si>
  <si>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</si>
  <si>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</si>
  <si>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</si>
  <si>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</si>
  <si>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</si>
  <si>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</si>
  <si>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</si>
  <si>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</si>
  <si>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</si>
  <si>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</si>
  <si>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</si>
  <si>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</si>
  <si>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</si>
  <si>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</si>
  <si>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</si>
  <si>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</si>
  <si>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</si>
  <si>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</si>
  <si>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</si>
  <si>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</si>
  <si>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</si>
  <si>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</si>
  <si>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</si>
  <si>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</si>
  <si>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</si>
  <si>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</si>
  <si>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</si>
  <si>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</si>
  <si>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</si>
  <si>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</si>
  <si>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</si>
  <si>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</si>
  <si>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</si>
  <si>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</si>
  <si>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</si>
  <si>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</si>
  <si>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</si>
  <si>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</si>
  <si>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</si>
  <si>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</si>
  <si>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</si>
  <si>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</si>
  <si>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</si>
  <si>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</si>
  <si>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</si>
  <si>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</si>
  <si>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</si>
  <si>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</si>
  <si>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</si>
  <si>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</si>
  <si>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</si>
  <si>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</si>
  <si>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</si>
  <si>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</si>
  <si>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</si>
  <si>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</si>
  <si>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</si>
  <si>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</si>
  <si>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</si>
  <si>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</si>
  <si>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</si>
  <si>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</si>
  <si>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</si>
  <si>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</si>
  <si>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</si>
  <si>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</si>
  <si>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</si>
  <si>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</si>
  <si>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</si>
  <si>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</si>
  <si>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</si>
  <si>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</si>
  <si>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</si>
  <si>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</si>
  <si>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</si>
  <si>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</si>
  <si>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</si>
  <si>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</si>
  <si>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</si>
  <si>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</si>
  <si>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</si>
  <si>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</si>
  <si>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</si>
  <si>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</si>
  <si>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</si>
  <si>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</si>
  <si>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</si>
  <si>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</si>
  <si>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</si>
  <si>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</si>
  <si>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</si>
  <si>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</si>
  <si>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</si>
  <si>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</si>
  <si>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</si>
  <si>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</si>
  <si>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</si>
  <si>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</si>
  <si>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</si>
  <si>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</si>
  <si>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</si>
  <si>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</si>
  <si>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</si>
  <si>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</si>
  <si>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</si>
  <si>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</si>
  <si>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</si>
  <si>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</si>
  <si>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</si>
  <si>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</si>
  <si>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</si>
  <si>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</si>
  <si>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</si>
  <si>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</si>
  <si>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</si>
  <si>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</si>
  <si>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</si>
  <si>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</si>
  <si>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</si>
  <si>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</si>
  <si>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</si>
  <si>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</si>
  <si>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</si>
  <si>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</si>
  <si>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</si>
  <si>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</si>
  <si>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</si>
  <si>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</si>
  <si>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</si>
  <si>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</si>
  <si>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</si>
  <si>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</si>
  <si>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</si>
  <si>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</si>
  <si>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</si>
  <si>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</si>
  <si>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</si>
  <si>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</si>
  <si>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</si>
  <si>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</si>
  <si>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</si>
  <si>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</si>
  <si>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</si>
  <si>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</si>
  <si>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</si>
  <si>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</si>
  <si>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</si>
  <si>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</si>
  <si>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</si>
  <si>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</si>
  <si>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</si>
  <si>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</si>
  <si>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</si>
  <si>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</si>
  <si>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</si>
  <si>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</si>
  <si>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</si>
  <si>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</si>
  <si>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</si>
  <si>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</si>
  <si>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</si>
  <si>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</si>
  <si>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</si>
  <si>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</si>
  <si>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</si>
  <si>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</si>
  <si>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</si>
  <si>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</si>
  <si>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</si>
  <si>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</si>
  <si>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</si>
  <si>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</si>
  <si>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</si>
  <si>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</si>
  <si>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</si>
  <si>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</si>
  <si>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</si>
  <si>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</si>
  <si>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</si>
  <si>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</si>
  <si>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</si>
  <si>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</si>
  <si>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</si>
  <si>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</si>
  <si>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</si>
  <si>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</si>
  <si>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</si>
  <si>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</si>
  <si>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</si>
  <si>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</si>
  <si>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</si>
  <si>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</si>
  <si>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</si>
  <si>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</si>
  <si>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</si>
  <si>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</si>
  <si>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</si>
  <si>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</si>
  <si>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</si>
  <si>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</si>
  <si>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</si>
  <si>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</si>
  <si>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</si>
  <si>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</si>
  <si>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</si>
  <si>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</si>
  <si>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</si>
  <si>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</si>
  <si>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</si>
  <si>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</si>
  <si>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</si>
  <si>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</si>
  <si>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</si>
  <si>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</si>
  <si>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</si>
  <si>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</si>
  <si>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</si>
  <si>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</si>
  <si>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</si>
  <si>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</si>
  <si>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</si>
  <si>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</si>
  <si>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</si>
  <si>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</si>
  <si>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</si>
  <si>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</si>
  <si>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</si>
  <si>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</si>
  <si>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</si>
  <si>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</si>
  <si>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</si>
  <si>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</si>
  <si>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</si>
  <si>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</si>
  <si>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</si>
  <si>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</si>
  <si>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</si>
  <si>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</si>
  <si>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</si>
  <si>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</si>
  <si>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</si>
  <si>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</si>
  <si>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</si>
  <si>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</si>
  <si>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</si>
  <si>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</si>
  <si>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</si>
  <si>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</si>
  <si>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</si>
  <si>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</si>
  <si>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</si>
  <si>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</si>
  <si>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</si>
  <si>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</si>
  <si>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</si>
  <si>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</si>
  <si>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</si>
  <si>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</si>
  <si>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</si>
  <si>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</si>
  <si>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</si>
  <si>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</si>
  <si>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</si>
  <si>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</si>
  <si>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</si>
  <si>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</si>
  <si>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</si>
  <si>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</si>
  <si>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</si>
  <si>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</si>
  <si>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</si>
  <si>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</si>
  <si>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</si>
  <si>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</si>
  <si>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</si>
  <si>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</si>
  <si>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</si>
  <si>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</si>
  <si>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</si>
  <si>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</si>
  <si>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</si>
  <si>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</si>
  <si>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</si>
  <si>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</si>
  <si>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</si>
  <si>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</si>
  <si>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</si>
  <si>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</si>
  <si>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</si>
  <si>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</si>
  <si>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</si>
  <si>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</si>
  <si>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</si>
  <si>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</si>
  <si>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</si>
  <si>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</si>
  <si>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</si>
  <si>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</si>
  <si>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</si>
  <si>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</si>
  <si>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</si>
  <si>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</si>
  <si>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</si>
  <si>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</si>
  <si>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</si>
  <si>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</si>
  <si>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</si>
  <si>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</si>
  <si>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</si>
  <si>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</si>
  <si>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</si>
  <si>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</si>
  <si>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</si>
  <si>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</si>
  <si>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</si>
  <si>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</si>
  <si>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</si>
  <si>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</si>
  <si>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</si>
  <si>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</si>
  <si>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</si>
  <si>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</si>
  <si>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</si>
  <si>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</si>
  <si>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</si>
  <si>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</si>
  <si>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</si>
  <si>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</si>
  <si>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</si>
  <si>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</si>
  <si>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</si>
  <si>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</si>
  <si>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</si>
  <si>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</si>
  <si>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</si>
  <si>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</si>
  <si>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</si>
  <si>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</si>
  <si>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</si>
  <si>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</si>
  <si>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</si>
  <si>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</si>
  <si>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</si>
  <si>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</si>
  <si>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</si>
  <si>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</si>
  <si>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</si>
  <si>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</si>
  <si>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</si>
  <si>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</si>
  <si>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</si>
  <si>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</si>
  <si>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</si>
  <si>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</si>
  <si>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</si>
  <si>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</si>
  <si>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</si>
  <si>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</si>
  <si>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</si>
  <si>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</si>
  <si>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</si>
  <si>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</si>
  <si>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</si>
  <si>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</si>
  <si>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</si>
  <si>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</si>
  <si>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</si>
  <si>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</si>
  <si>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</si>
  <si>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</si>
  <si>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</si>
  <si>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</si>
  <si>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</si>
  <si>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</si>
  <si>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</si>
  <si>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</si>
  <si>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</si>
  <si>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</si>
  <si>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</si>
  <si>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</si>
  <si>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</si>
  <si>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</si>
  <si>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</si>
  <si>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</si>
  <si>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</si>
  <si>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</si>
  <si>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</si>
  <si>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</si>
  <si>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</si>
  <si>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</si>
  <si>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</si>
  <si>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</si>
  <si>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</si>
  <si>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</si>
  <si>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</si>
  <si>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</si>
  <si>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</si>
  <si>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</si>
  <si>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</si>
  <si>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</si>
  <si>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</si>
  <si>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</si>
  <si>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</si>
  <si>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</si>
  <si>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</si>
  <si>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</si>
  <si>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</si>
  <si>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</si>
  <si>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</si>
  <si>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</si>
  <si>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</si>
  <si>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</si>
  <si>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</si>
  <si>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</si>
  <si>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</si>
  <si>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</si>
  <si>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</si>
  <si>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</si>
  <si>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</si>
  <si>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</si>
  <si>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</si>
  <si>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</si>
  <si>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</si>
  <si>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</si>
  <si>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</si>
  <si>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</si>
  <si>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</si>
  <si>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</si>
  <si>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</si>
  <si>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</si>
  <si>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</si>
  <si>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</si>
  <si>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</si>
  <si>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</si>
  <si>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</si>
  <si>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</si>
  <si>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</si>
  <si>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</si>
  <si>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</si>
  <si>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</si>
  <si>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</si>
  <si>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</si>
  <si>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</si>
  <si>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</si>
  <si>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</si>
  <si>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</si>
  <si>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</si>
  <si>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</si>
  <si>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</si>
  <si>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</si>
  <si>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</si>
  <si>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</si>
  <si>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</si>
  <si>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</si>
  <si>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</si>
  <si>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</si>
  <si>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</si>
  <si>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</si>
  <si>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</si>
  <si>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</si>
  <si>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</si>
  <si>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</si>
  <si>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</si>
  <si>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</si>
  <si>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</si>
  <si>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</si>
  <si>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</si>
  <si>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</si>
  <si>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</si>
  <si>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</si>
  <si>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</si>
  <si>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</si>
  <si>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</si>
  <si>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</si>
  <si>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</si>
  <si>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</si>
  <si>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</si>
  <si>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</si>
  <si>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</si>
  <si>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</si>
  <si>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</si>
  <si>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</si>
  <si>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</si>
  <si>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</si>
  <si>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</si>
  <si>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</si>
  <si>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</si>
  <si>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</si>
  <si>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</si>
  <si>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</si>
  <si>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</si>
  <si>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</si>
  <si>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</si>
  <si>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</si>
  <si>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</si>
  <si>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</si>
  <si>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</si>
  <si>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</si>
  <si>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</si>
  <si>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</si>
  <si>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</si>
  <si>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</si>
  <si>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</si>
  <si>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</si>
  <si>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</si>
  <si>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</si>
  <si>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</si>
  <si>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</si>
  <si>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</si>
  <si>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</si>
  <si>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</si>
  <si>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</si>
  <si>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</si>
  <si>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</si>
  <si>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</si>
  <si>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</si>
  <si>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</si>
  <si>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</si>
  <si>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</si>
  <si>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</si>
  <si>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</si>
  <si>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</si>
  <si>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</si>
  <si>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</si>
  <si>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</si>
  <si>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</si>
  <si>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</si>
  <si>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</si>
  <si>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</si>
  <si>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</si>
  <si>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</si>
  <si>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</si>
  <si>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</si>
  <si>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</si>
  <si>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</si>
  <si>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</si>
  <si>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</si>
  <si>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</si>
  <si>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</si>
  <si>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</si>
  <si>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</si>
  <si>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</si>
  <si>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</si>
  <si>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</si>
  <si>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</si>
  <si>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</si>
  <si>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</si>
  <si>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</si>
  <si>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</si>
  <si>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</si>
  <si>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</si>
  <si>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</si>
  <si>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</si>
  <si>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</si>
  <si>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</si>
  <si>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</si>
  <si>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</si>
  <si>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</si>
  <si>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</si>
  <si>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</si>
  <si>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</si>
  <si>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</si>
  <si>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</si>
  <si>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</si>
  <si>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</si>
  <si>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</si>
  <si>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</si>
  <si>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</si>
  <si>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</si>
  <si>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</si>
  <si>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</si>
  <si>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</si>
  <si>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</si>
  <si>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</si>
  <si>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</si>
  <si>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</si>
  <si>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</si>
  <si>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</si>
  <si>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</si>
  <si>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</si>
  <si>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</si>
  <si>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</si>
  <si>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</si>
  <si>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</si>
  <si>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</si>
  <si>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</si>
  <si>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</si>
  <si>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</si>
  <si>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</si>
  <si>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</si>
  <si>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</si>
  <si>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</si>
  <si>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</si>
  <si>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</si>
  <si>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</si>
  <si>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</si>
  <si>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</si>
  <si>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</si>
  <si>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</si>
  <si>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</si>
  <si>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</si>
  <si>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</si>
  <si>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</si>
  <si>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</si>
  <si>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</si>
  <si>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</si>
  <si>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</si>
  <si>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</si>
  <si>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</si>
  <si>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</si>
  <si>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</si>
  <si>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</si>
  <si>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</si>
  <si>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</si>
  <si>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</si>
  <si>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</si>
  <si>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</si>
  <si>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</si>
  <si>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</si>
  <si>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</si>
  <si>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</si>
  <si>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</si>
  <si>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</si>
  <si>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</si>
  <si>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</si>
  <si>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</si>
  <si>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</si>
  <si>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</si>
  <si>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</si>
  <si>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</si>
  <si>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</si>
  <si>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</si>
  <si>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</si>
  <si>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</si>
  <si>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</si>
  <si>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</si>
  <si>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</si>
  <si>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</si>
  <si>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</si>
  <si>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</si>
  <si>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</si>
  <si>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</si>
  <si>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</si>
  <si>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</si>
  <si>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</si>
  <si>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</si>
  <si>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</si>
  <si>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</si>
  <si>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</si>
  <si>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</si>
  <si>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</si>
  <si>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</si>
  <si>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</si>
  <si>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</si>
  <si>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</si>
  <si>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</si>
  <si>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</si>
  <si>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</si>
  <si>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</si>
  <si>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</si>
  <si>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</si>
  <si>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</si>
  <si>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</si>
  <si>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</si>
  <si>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</si>
  <si>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</si>
  <si>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</si>
  <si>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</si>
  <si>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</si>
  <si>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</si>
  <si>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</si>
  <si>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</si>
  <si>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</si>
  <si>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</si>
  <si>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</si>
  <si>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</si>
  <si>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</si>
  <si>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</si>
  <si>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</si>
  <si>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</si>
  <si>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</si>
  <si>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</si>
  <si>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</si>
  <si>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</si>
  <si>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</si>
  <si>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</si>
  <si>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</si>
  <si>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</si>
  <si>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</si>
  <si>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</si>
  <si>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</si>
  <si>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</si>
  <si>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</si>
  <si>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</si>
  <si>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</si>
  <si>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</si>
  <si>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</si>
  <si>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</si>
  <si>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</si>
  <si>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</si>
  <si>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</si>
  <si>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</si>
  <si>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</si>
  <si>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</si>
  <si>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</si>
  <si>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</si>
  <si>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</si>
  <si>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</si>
  <si>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</si>
  <si>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</si>
  <si>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</si>
  <si>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</si>
  <si>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</si>
  <si>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</si>
  <si>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</si>
  <si>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</si>
  <si>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</si>
  <si>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</si>
  <si>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</si>
  <si>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</si>
  <si>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</si>
  <si>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</si>
  <si>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</si>
  <si>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</si>
  <si>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</si>
  <si>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</si>
  <si>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</si>
  <si>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</si>
  <si>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</si>
  <si>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</si>
  <si>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</si>
  <si>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</si>
  <si>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</si>
  <si>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</si>
  <si>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</si>
  <si>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</si>
  <si>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</si>
  <si>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</si>
  <si>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</si>
  <si>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</si>
  <si>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</si>
  <si>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</si>
  <si>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</si>
  <si>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</si>
  <si>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</si>
  <si>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</si>
  <si>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</si>
  <si>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</si>
  <si>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</si>
  <si>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</si>
  <si>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</si>
  <si>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</si>
  <si>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</si>
  <si>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</si>
  <si>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</si>
  <si>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</si>
  <si>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</si>
  <si>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</si>
  <si>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</si>
  <si>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</si>
  <si>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</si>
  <si>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</si>
  <si>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</si>
  <si>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</si>
  <si>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</si>
  <si>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</si>
  <si>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</si>
  <si>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</si>
  <si>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</si>
  <si>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</si>
  <si>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</si>
  <si>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</si>
  <si>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</si>
  <si>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</si>
  <si>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</si>
  <si>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</si>
  <si>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</si>
  <si>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</si>
  <si>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</si>
  <si>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</si>
  <si>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</si>
  <si>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</si>
  <si>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</si>
  <si>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</si>
  <si>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</si>
  <si>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</si>
  <si>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</si>
  <si>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</si>
  <si>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</si>
  <si>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</si>
  <si>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</si>
  <si>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</si>
  <si>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</si>
  <si>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</si>
  <si>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</si>
  <si>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</si>
  <si>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</si>
  <si>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</si>
  <si>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</si>
  <si>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</si>
  <si>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</si>
  <si>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</si>
  <si>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</si>
  <si>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</si>
  <si>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</si>
  <si>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</si>
  <si>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</si>
  <si>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</si>
  <si>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</si>
  <si>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</si>
  <si>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</si>
  <si>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</si>
  <si>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</si>
  <si>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</si>
  <si>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</si>
  <si>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</si>
  <si>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</si>
  <si>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</si>
  <si>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</si>
  <si>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</si>
  <si>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</si>
  <si>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</si>
  <si>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</si>
  <si>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</si>
  <si>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</si>
  <si>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</si>
  <si>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</si>
  <si>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</si>
  <si>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</si>
  <si>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</si>
  <si>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</si>
  <si>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</si>
  <si>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</si>
  <si>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</si>
  <si>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</si>
  <si>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</si>
  <si>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</si>
  <si>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</si>
  <si>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</si>
  <si>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</si>
  <si>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</si>
  <si>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</si>
  <si>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</si>
  <si>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</si>
  <si>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</si>
  <si>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</si>
  <si>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</si>
  <si>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</si>
  <si>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</si>
  <si>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</si>
  <si>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</si>
  <si>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</si>
  <si>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</si>
  <si>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</si>
  <si>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</si>
  <si>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</si>
  <si>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</si>
  <si>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</si>
  <si>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</si>
  <si>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</si>
  <si>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</si>
  <si>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</si>
  <si>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</si>
  <si>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</si>
  <si>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</si>
  <si>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</si>
  <si>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</si>
  <si>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</si>
  <si>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</si>
  <si>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</si>
  <si>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</si>
  <si>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</si>
  <si>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</si>
  <si>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</si>
  <si>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</si>
  <si>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</si>
  <si>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</si>
  <si>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</si>
  <si>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</si>
  <si>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</si>
  <si>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</si>
  <si>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</si>
  <si>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</si>
  <si>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</si>
  <si>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</si>
  <si>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</si>
  <si>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</si>
  <si>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</si>
  <si>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</si>
  <si>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</si>
  <si>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</si>
  <si>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</si>
  <si>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</si>
  <si>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</si>
  <si>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</si>
  <si>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</si>
  <si>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</si>
  <si>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</si>
  <si>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</si>
  <si>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</si>
  <si>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</si>
  <si>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</si>
  <si>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</si>
  <si>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</si>
  <si>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</si>
  <si>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</si>
  <si>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</si>
  <si>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</si>
  <si>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</si>
  <si>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</si>
  <si>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</si>
  <si>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</si>
  <si>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</si>
  <si>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</si>
  <si>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</si>
  <si>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</si>
  <si>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</si>
  <si>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</si>
  <si>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</si>
  <si>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</si>
  <si>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</si>
  <si>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</si>
  <si>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</si>
  <si>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</si>
  <si>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</si>
  <si>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</si>
  <si>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</si>
  <si>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</si>
  <si>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</si>
  <si>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</si>
  <si>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</si>
  <si>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</si>
  <si>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</si>
  <si>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</si>
  <si>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</si>
  <si>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</si>
  <si>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</si>
  <si>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</si>
  <si>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</si>
  <si>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</si>
  <si>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</si>
  <si>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</si>
  <si>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</si>
  <si>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</si>
  <si>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</si>
  <si>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</si>
  <si>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</si>
  <si>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</si>
  <si>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</si>
  <si>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</si>
  <si>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</si>
  <si>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</si>
  <si>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</si>
  <si>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</si>
  <si>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</si>
  <si>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</si>
  <si>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</si>
  <si>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</si>
  <si>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</si>
  <si>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</si>
  <si>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</si>
  <si>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</si>
  <si>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</si>
  <si>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</si>
  <si>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</si>
  <si>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</si>
  <si>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</si>
  <si>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</si>
  <si>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</si>
  <si>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</si>
  <si>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</si>
  <si>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</si>
  <si>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</si>
  <si>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</si>
  <si>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</si>
  <si>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</si>
  <si>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</si>
  <si>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</si>
  <si>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</si>
  <si>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</si>
  <si>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</si>
  <si>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</si>
  <si>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</si>
  <si>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</si>
  <si>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</si>
  <si>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</si>
  <si>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</si>
  <si>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</si>
  <si>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</si>
  <si>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</si>
  <si>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</si>
  <si>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</si>
  <si>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</si>
  <si>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</si>
  <si>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</si>
  <si>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</si>
  <si>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</si>
  <si>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</si>
  <si>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</si>
  <si>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</si>
  <si>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</si>
  <si>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</si>
  <si>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</si>
  <si>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</si>
  <si>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</si>
  <si>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</si>
  <si>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</si>
  <si>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</si>
  <si>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</si>
  <si>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</si>
  <si>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</si>
  <si>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</si>
  <si>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</si>
  <si>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</si>
  <si>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</si>
  <si>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</si>
  <si>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</si>
  <si>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</si>
  <si>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</si>
  <si>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</si>
  <si>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</si>
  <si>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</si>
  <si>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</si>
  <si>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</si>
  <si>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</si>
  <si>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</si>
  <si>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</si>
  <si>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</si>
  <si>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</si>
  <si>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</si>
  <si>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</si>
  <si>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</si>
  <si>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</si>
  <si>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</si>
  <si>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</si>
  <si>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</si>
  <si>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</si>
  <si>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</si>
  <si>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</si>
  <si>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</si>
  <si>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</si>
  <si>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</si>
  <si>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</si>
  <si>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</si>
  <si>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</si>
  <si>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</si>
  <si>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</si>
  <si>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</si>
  <si>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</si>
  <si>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</si>
  <si>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</si>
  <si>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</si>
  <si>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</si>
  <si>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</si>
  <si>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</si>
  <si>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</si>
  <si>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</si>
  <si>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</si>
  <si>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</si>
  <si>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</si>
  <si>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</si>
  <si>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</si>
  <si>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</si>
  <si>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</si>
  <si>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</si>
  <si>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</si>
  <si>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</si>
  <si>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</si>
  <si>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</si>
  <si>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</si>
  <si>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</si>
  <si>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</si>
  <si>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</si>
  <si>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</si>
  <si>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</si>
  <si>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</si>
  <si>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</si>
  <si>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</si>
  <si>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</si>
  <si>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</si>
  <si>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</si>
  <si>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</si>
  <si>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</si>
  <si>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</si>
  <si>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</si>
  <si>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</si>
  <si>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</si>
  <si>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</si>
  <si>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</si>
  <si>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</si>
  <si>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</si>
  <si>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</si>
  <si>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</si>
  <si>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</si>
  <si>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</si>
  <si>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</si>
  <si>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</si>
  <si>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</si>
  <si>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</si>
  <si>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</si>
  <si>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</si>
  <si>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</si>
  <si>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</si>
  <si>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</si>
  <si>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</si>
  <si>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</si>
  <si>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</si>
  <si>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</si>
  <si>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</si>
  <si>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</si>
  <si>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</si>
  <si>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</si>
  <si>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</si>
  <si>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</si>
  <si>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</si>
  <si>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</si>
  <si>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</si>
  <si>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</si>
  <si>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</si>
  <si>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</si>
  <si>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</si>
  <si>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</si>
  <si>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</si>
  <si>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</si>
  <si>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</si>
  <si>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</si>
  <si>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</si>
  <si>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</si>
  <si>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</si>
  <si>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</si>
  <si>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</si>
  <si>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</si>
  <si>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</si>
  <si>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</si>
  <si>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</si>
  <si>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</si>
  <si>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</si>
  <si>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</si>
  <si>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</si>
  <si>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</si>
  <si>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</si>
  <si>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</si>
  <si>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</si>
  <si>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</si>
  <si>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</si>
  <si>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</si>
  <si>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</si>
  <si>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</si>
  <si>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</si>
  <si>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</si>
  <si>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</si>
  <si>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</si>
  <si>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</si>
  <si>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</si>
  <si>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</si>
  <si>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</si>
  <si>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</si>
  <si>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</si>
  <si>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</si>
  <si>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</si>
  <si>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</si>
  <si>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</si>
  <si>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</si>
  <si>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</si>
  <si>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</si>
  <si>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</si>
  <si>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</si>
  <si>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</si>
  <si>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</si>
  <si>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</si>
  <si>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</si>
  <si>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</si>
  <si>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</si>
  <si>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</si>
  <si>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</si>
  <si>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</si>
  <si>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</si>
  <si>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</si>
  <si>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</si>
  <si>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</si>
  <si>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</si>
  <si>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</si>
  <si>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</si>
  <si>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</si>
  <si>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</si>
  <si>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</si>
  <si>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</si>
  <si>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</si>
  <si>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</si>
  <si>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</si>
  <si>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</si>
  <si>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</si>
  <si>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</si>
  <si>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</si>
  <si>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</si>
  <si>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</si>
  <si>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</si>
  <si>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</si>
  <si>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</si>
  <si>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</si>
  <si>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</si>
  <si>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</si>
  <si>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</si>
  <si>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</si>
  <si>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</si>
  <si>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</si>
  <si>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</si>
  <si>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</si>
  <si>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</si>
  <si>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</si>
  <si>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</si>
  <si>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</si>
  <si>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</si>
  <si>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</si>
  <si>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</si>
  <si>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</si>
  <si>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</si>
  <si>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</si>
  <si>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</si>
  <si>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</si>
  <si>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</si>
  <si>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</si>
  <si>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</si>
  <si>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</si>
  <si>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</si>
  <si>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</si>
  <si>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</si>
  <si>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</si>
  <si>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</si>
  <si>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</si>
  <si>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</si>
  <si>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</si>
  <si>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</si>
  <si>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</si>
  <si>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</si>
  <si>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</si>
  <si>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</si>
  <si>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</si>
  <si>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</si>
  <si>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</si>
  <si>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</si>
  <si>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</si>
  <si>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</si>
  <si>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</si>
  <si>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</si>
  <si>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</si>
  <si>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</si>
  <si>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</si>
  <si>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</si>
  <si>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</si>
  <si>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</si>
  <si>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</si>
  <si>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</si>
  <si>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</si>
  <si>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</si>
  <si>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</si>
  <si>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</si>
  <si>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</si>
  <si>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</si>
  <si>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</si>
  <si>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</si>
  <si>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</si>
  <si>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</si>
  <si>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</si>
  <si>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</si>
  <si>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</si>
  <si>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</si>
  <si>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</si>
  <si>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</si>
  <si>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</si>
  <si>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</si>
  <si>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</si>
  <si>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</si>
  <si>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</si>
  <si>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</si>
  <si>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</si>
  <si>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</si>
  <si>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</si>
  <si>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</si>
  <si>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</si>
  <si>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</si>
  <si>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</si>
  <si>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</si>
  <si>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</si>
  <si>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</si>
  <si>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</si>
  <si>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</si>
  <si>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</si>
  <si>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</si>
  <si>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</si>
  <si>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</si>
  <si>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</si>
  <si>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</si>
  <si>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</si>
  <si>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</si>
  <si>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</si>
  <si>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</si>
  <si>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</si>
  <si>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</si>
  <si>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</si>
  <si>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</si>
  <si>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</si>
  <si>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</si>
  <si>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</si>
  <si>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</si>
  <si>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</si>
  <si>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</si>
  <si>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</si>
  <si>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</si>
  <si>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</si>
  <si>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</si>
  <si>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</si>
  <si>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</si>
  <si>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</si>
  <si>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</si>
  <si>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</si>
  <si>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</si>
  <si>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</si>
  <si>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</si>
  <si>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</si>
  <si>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</si>
  <si>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</si>
  <si>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</si>
  <si>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</si>
  <si>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</si>
  <si>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</si>
  <si>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</si>
  <si>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</si>
  <si>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</si>
  <si>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</si>
  <si>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</si>
  <si>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</si>
  <si>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</si>
  <si>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</si>
  <si>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</si>
  <si>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</si>
  <si>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</si>
  <si>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</si>
  <si>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</si>
  <si>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</si>
  <si>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</si>
  <si>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</si>
  <si>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</si>
  <si>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</si>
  <si>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</si>
  <si>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</si>
  <si>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</si>
  <si>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</si>
  <si>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</si>
  <si>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</si>
  <si>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</si>
  <si>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</si>
  <si>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</si>
  <si>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</si>
  <si>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</si>
  <si>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</si>
  <si>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</si>
  <si>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</si>
  <si>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</si>
  <si>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</si>
  <si>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</si>
  <si>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</si>
  <si>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</si>
  <si>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</si>
  <si>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</si>
  <si>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</si>
  <si>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</si>
  <si>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</si>
  <si>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</si>
  <si>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</si>
  <si>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</si>
  <si>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</si>
  <si>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</si>
  <si>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</si>
  <si>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</si>
  <si>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</si>
  <si>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</si>
  <si>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</si>
  <si>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</si>
  <si>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</si>
  <si>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</si>
  <si>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</si>
  <si>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</si>
  <si>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</si>
  <si>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</si>
  <si>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</si>
  <si>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</si>
  <si>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</si>
  <si>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</si>
  <si>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</si>
  <si>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</si>
  <si>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</si>
  <si>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</si>
  <si>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</si>
  <si>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</si>
  <si>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</si>
  <si>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</si>
  <si>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</si>
  <si>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</si>
  <si>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</si>
  <si>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</si>
  <si>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</si>
  <si>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</si>
  <si>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</si>
  <si>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</si>
  <si>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</si>
  <si>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</si>
  <si>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</si>
  <si>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</si>
  <si>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</si>
  <si>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</si>
  <si>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</si>
  <si>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</si>
  <si>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</si>
  <si>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</si>
  <si>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</si>
  <si>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</si>
  <si>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</si>
  <si>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</si>
  <si>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</si>
  <si>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</si>
  <si>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</si>
  <si>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</si>
  <si>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</si>
  <si>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</si>
  <si>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</si>
  <si>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</si>
  <si>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</si>
  <si>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</si>
  <si>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</si>
  <si>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</si>
  <si>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</si>
  <si>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</si>
  <si>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</si>
  <si>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</si>
  <si>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</si>
  <si>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</si>
  <si>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</si>
  <si>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</si>
  <si>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</si>
  <si>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</si>
  <si>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</si>
  <si>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</si>
  <si>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</si>
  <si>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</si>
  <si>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</si>
  <si>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</si>
  <si>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</si>
  <si>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</si>
  <si>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</si>
  <si>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</si>
  <si>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</si>
  <si>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</si>
  <si>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</si>
  <si>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</si>
  <si>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</si>
  <si>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</si>
  <si>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</si>
  <si>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</si>
  <si>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</si>
  <si>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</si>
  <si>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</si>
  <si>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</si>
  <si>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</si>
  <si>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</si>
  <si>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</si>
  <si>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</si>
  <si>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</si>
  <si>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</si>
  <si>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</si>
  <si>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</si>
  <si>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</si>
  <si>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</si>
  <si>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</si>
  <si>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</si>
  <si>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</si>
  <si>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</si>
  <si>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</si>
  <si>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</si>
  <si>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</si>
  <si>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</si>
  <si>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</si>
  <si>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</si>
  <si>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</si>
  <si>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</si>
  <si>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</si>
  <si>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</si>
  <si>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</si>
  <si>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</si>
  <si>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</si>
  <si>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</si>
  <si>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</si>
  <si>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</si>
  <si>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</si>
  <si>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</si>
  <si>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</si>
  <si>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</si>
  <si>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</si>
  <si>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</si>
  <si>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</si>
  <si>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</si>
  <si>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</si>
  <si>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</si>
  <si>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</si>
  <si>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</si>
  <si>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</si>
  <si>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</si>
  <si>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</si>
  <si>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</si>
  <si>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</si>
  <si>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</si>
  <si>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</si>
  <si>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</si>
  <si>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</si>
  <si>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</si>
  <si>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</si>
  <si>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</si>
  <si>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</si>
  <si>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</si>
  <si>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</si>
  <si>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</si>
  <si>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</si>
  <si>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</si>
  <si>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</si>
  <si>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</si>
  <si>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</si>
  <si>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</si>
  <si>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</si>
  <si>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</si>
  <si>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</si>
  <si>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</si>
  <si>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</si>
  <si>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</si>
  <si>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</si>
  <si>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</si>
  <si>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</si>
  <si>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</si>
  <si>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</si>
  <si>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</si>
  <si>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</si>
  <si>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</si>
  <si>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</si>
  <si>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</si>
  <si>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</si>
  <si>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</si>
  <si>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</si>
  <si>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</si>
  <si>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</si>
  <si>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</si>
  <si>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</si>
  <si>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</si>
  <si>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</si>
  <si>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</si>
  <si>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</si>
  <si>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</si>
  <si>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</si>
  <si>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</si>
  <si>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</si>
  <si>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</si>
  <si>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</si>
  <si>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</si>
  <si>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</si>
  <si>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</si>
  <si>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</si>
  <si>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</si>
  <si>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</si>
  <si>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</si>
  <si>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</si>
  <si>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</si>
  <si>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</si>
  <si>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</si>
  <si>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</si>
  <si>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</si>
  <si>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</si>
  <si>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</si>
  <si>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</si>
  <si>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</si>
  <si>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</si>
  <si>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</si>
  <si>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</si>
  <si>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</si>
  <si>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</si>
  <si>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</si>
  <si>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</si>
  <si>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</si>
  <si>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</si>
  <si>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</si>
  <si>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</si>
  <si>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</si>
  <si>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</si>
  <si>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</si>
  <si>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</si>
  <si>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</si>
  <si>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</si>
  <si>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</si>
  <si>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</si>
  <si>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</si>
  <si>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</si>
  <si>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</si>
  <si>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</si>
  <si>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</si>
  <si>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</si>
  <si>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</si>
  <si>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</si>
  <si>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</si>
  <si>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</si>
  <si>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</si>
  <si>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</si>
  <si>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</si>
  <si>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</si>
  <si>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</si>
  <si>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</si>
  <si>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</si>
  <si>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</si>
  <si>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</si>
  <si>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</si>
  <si>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</si>
  <si>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</si>
  <si>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</si>
  <si>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</si>
  <si>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</si>
  <si>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</si>
  <si>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</si>
  <si>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EKONOMSKA I TURISTIČKA ŠKOLA DARUVAR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</si>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</sst>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4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6" fillId="0" borderId="43"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5" fillId="5" borderId="42" xfId="0" applyNumberFormat="1" applyFont="1" applyFill="1" applyBorder="1" applyAlignment="1" applyProtection="1">
      <alignment horizontal="left" vertical="center" wrapText="1"/>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1578376.3499999999</v>
      </c>
      <c r="D2" s="7">
        <f>'PR-RAS'!E6</f>
        <v>1571848.5699999998</v>
      </c>
      <c r="E2" s="7">
        <v>0</v>
      </c>
      <c r="F2" s="7">
        <v>0</v>
      </c>
      <c r="G2" s="8">
        <f t="shared" ref="G2:G274" si="0">(B2/1000)*(C2*1+D2*2)</f>
        <v>4722.0734899999998</v>
      </c>
      <c r="H2" s="8">
        <f t="shared" ref="H2:H274" si="1">ABS(C2-ROUND(C2,0))+ABS(D2-ROUND(D2,0))</f>
        <v>0.78000000002793968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1442370.77</v>
      </c>
      <c r="D45" s="2">
        <f>'PR-RAS'!E49</f>
        <v>1442102.8599999999</v>
      </c>
      <c r="E45" s="2">
        <v>0</v>
      </c>
      <c r="F45" s="2">
        <v>0</v>
      </c>
      <c r="G45" s="3">
        <f t="shared" si="0"/>
        <v>190369.36556000001</v>
      </c>
      <c r="H45" s="3">
        <f t="shared" si="1"/>
        <v>0.37000000011175871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1316431.17</v>
      </c>
      <c r="D64" s="2">
        <f>'PR-RAS'!E68</f>
        <v>1411430.46</v>
      </c>
      <c r="E64" s="2">
        <v>0</v>
      </c>
      <c r="F64" s="2">
        <v>0</v>
      </c>
      <c r="G64" s="3">
        <f t="shared" si="0"/>
        <v>260775.40166999999</v>
      </c>
      <c r="H64" s="3">
        <f t="shared" si="1"/>
        <v>0.62999999988824129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1316431.17</v>
      </c>
      <c r="D65" s="2">
        <f>'PR-RAS'!E69</f>
        <v>1410890.46</v>
      </c>
      <c r="E65" s="2">
        <v>0</v>
      </c>
      <c r="F65" s="2">
        <v>0</v>
      </c>
      <c r="G65" s="3">
        <f t="shared" si="0"/>
        <v>264845.57376</v>
      </c>
      <c r="H65" s="3">
        <f t="shared" si="1"/>
        <v>0.62999999988824129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540</v>
      </c>
      <c r="E66" s="2">
        <v>0</v>
      </c>
      <c r="F66" s="2">
        <v>0</v>
      </c>
      <c r="G66" s="3">
        <f t="shared" si="0"/>
        <v>70.2</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125939.6</v>
      </c>
      <c r="D70" s="2">
        <f>'PR-RAS'!E74</f>
        <v>30672.400000000001</v>
      </c>
      <c r="E70" s="2">
        <v>0</v>
      </c>
      <c r="F70" s="2">
        <v>0</v>
      </c>
      <c r="G70" s="3">
        <f t="shared" si="0"/>
        <v>12922.623600000003</v>
      </c>
      <c r="H70" s="3">
        <f t="shared" si="1"/>
        <v>0.79999999999563443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125939.6</v>
      </c>
      <c r="D71" s="2">
        <f>'PR-RAS'!E75</f>
        <v>30672.400000000001</v>
      </c>
      <c r="E71" s="2">
        <v>0</v>
      </c>
      <c r="F71" s="2">
        <v>0</v>
      </c>
      <c r="G71" s="3">
        <f t="shared" si="0"/>
        <v>13109.908000000003</v>
      </c>
      <c r="H71" s="3">
        <f t="shared" si="1"/>
        <v>0.79999999999563443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72.89</v>
      </c>
      <c r="D78" s="2">
        <f>'PR-RAS'!E82</f>
        <v>16.600000000000001</v>
      </c>
      <c r="E78" s="2">
        <v>0</v>
      </c>
      <c r="F78" s="2">
        <v>0</v>
      </c>
      <c r="G78" s="3">
        <f t="shared" si="0"/>
        <v>8.1689299999999996</v>
      </c>
      <c r="H78" s="3">
        <f t="shared" si="1"/>
        <v>0.50999999999999801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72.89</v>
      </c>
      <c r="D79" s="2">
        <f>'PR-RAS'!E83</f>
        <v>16.600000000000001</v>
      </c>
      <c r="E79" s="2">
        <v>0</v>
      </c>
      <c r="F79" s="2">
        <v>0</v>
      </c>
      <c r="G79" s="3">
        <f t="shared" si="0"/>
        <v>8.2750199999999996</v>
      </c>
      <c r="H79" s="3">
        <f t="shared" si="1"/>
        <v>0.50999999999999801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72.89</v>
      </c>
      <c r="D81" s="2">
        <f>'PR-RAS'!E85</f>
        <v>16.600000000000001</v>
      </c>
      <c r="E81" s="2">
        <v>0</v>
      </c>
      <c r="F81" s="2">
        <v>0</v>
      </c>
      <c r="G81" s="3">
        <f t="shared" si="0"/>
        <v>8.4871999999999996</v>
      </c>
      <c r="H81" s="3">
        <f t="shared" si="1"/>
        <v>0.50999999999999801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7182.71</v>
      </c>
      <c r="D121" s="2">
        <f>'PR-RAS'!E125</f>
        <v>6844.6399999999994</v>
      </c>
      <c r="E121" s="2">
        <v>0</v>
      </c>
      <c r="F121" s="2">
        <v>0</v>
      </c>
      <c r="G121" s="3">
        <f t="shared" si="0"/>
        <v>2504.6387999999997</v>
      </c>
      <c r="H121" s="3">
        <f t="shared" si="1"/>
        <v>0.6500000000005457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3222.9</v>
      </c>
      <c r="D122" s="2">
        <f>'PR-RAS'!E126</f>
        <v>3813</v>
      </c>
      <c r="E122" s="2">
        <v>0</v>
      </c>
      <c r="F122" s="2">
        <v>0</v>
      </c>
      <c r="G122" s="3">
        <f t="shared" si="0"/>
        <v>1312.7168999999999</v>
      </c>
      <c r="H122" s="3">
        <f t="shared" si="1"/>
        <v>9.9999999999909051E-2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3222.9</v>
      </c>
      <c r="D124" s="2">
        <f>'PR-RAS'!E128</f>
        <v>3813</v>
      </c>
      <c r="E124" s="2">
        <v>0</v>
      </c>
      <c r="F124" s="2">
        <v>0</v>
      </c>
      <c r="G124" s="3">
        <f t="shared" si="0"/>
        <v>1334.4147</v>
      </c>
      <c r="H124" s="3">
        <f t="shared" si="1"/>
        <v>9.9999999999909051E-2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3959.81</v>
      </c>
      <c r="D125" s="2">
        <f>'PR-RAS'!E129</f>
        <v>3031.64</v>
      </c>
      <c r="E125" s="2">
        <v>0</v>
      </c>
      <c r="F125" s="2">
        <v>0</v>
      </c>
      <c r="G125" s="3">
        <f t="shared" si="0"/>
        <v>1242.8631600000001</v>
      </c>
      <c r="H125" s="3">
        <f t="shared" si="1"/>
        <v>0.5500000000001819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3959.81</v>
      </c>
      <c r="D126" s="2">
        <f>'PR-RAS'!E130</f>
        <v>3031.64</v>
      </c>
      <c r="E126" s="2">
        <v>0</v>
      </c>
      <c r="F126" s="2">
        <v>0</v>
      </c>
      <c r="G126" s="3">
        <f t="shared" si="0"/>
        <v>1252.88625</v>
      </c>
      <c r="H126" s="3">
        <f t="shared" si="1"/>
        <v>0.5500000000001819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127329.98</v>
      </c>
      <c r="D130" s="2">
        <f>'PR-RAS'!E134</f>
        <v>108160.14</v>
      </c>
      <c r="E130" s="2">
        <v>0</v>
      </c>
      <c r="F130" s="2">
        <v>0</v>
      </c>
      <c r="G130" s="3">
        <f t="shared" si="0"/>
        <v>44330.883540000003</v>
      </c>
      <c r="H130" s="3">
        <f t="shared" si="1"/>
        <v>0.16000000000349246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127329.98</v>
      </c>
      <c r="D131" s="2">
        <f>'PR-RAS'!E135</f>
        <v>108160.14</v>
      </c>
      <c r="E131" s="2">
        <v>0</v>
      </c>
      <c r="F131" s="2">
        <v>0</v>
      </c>
      <c r="G131" s="3">
        <f t="shared" si="0"/>
        <v>44674.533800000005</v>
      </c>
      <c r="H131" s="3">
        <f t="shared" si="1"/>
        <v>0.16000000000349246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122879.93</v>
      </c>
      <c r="D132" s="2">
        <f>'PR-RAS'!E136</f>
        <v>105481.19</v>
      </c>
      <c r="E132" s="2">
        <v>0</v>
      </c>
      <c r="F132" s="2">
        <v>0</v>
      </c>
      <c r="G132" s="3">
        <f t="shared" si="0"/>
        <v>43733.34261</v>
      </c>
      <c r="H132" s="3">
        <f t="shared" si="1"/>
        <v>0.26000000000931323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4450.05</v>
      </c>
      <c r="D133" s="2">
        <f>'PR-RAS'!E137</f>
        <v>2678.95</v>
      </c>
      <c r="E133" s="2">
        <v>0</v>
      </c>
      <c r="F133" s="2">
        <v>0</v>
      </c>
      <c r="G133" s="3">
        <f t="shared" si="0"/>
        <v>1294.6494000000002</v>
      </c>
      <c r="H133" s="3">
        <f t="shared" si="1"/>
        <v>0.1000000000003638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1420</v>
      </c>
      <c r="D136" s="2">
        <f>'PR-RAS'!E140</f>
        <v>14724.33</v>
      </c>
      <c r="E136" s="2">
        <v>0</v>
      </c>
      <c r="F136" s="2">
        <v>0</v>
      </c>
      <c r="G136" s="3">
        <f t="shared" si="0"/>
        <v>4167.2691000000004</v>
      </c>
      <c r="H136" s="3">
        <f t="shared" si="1"/>
        <v>0.32999999999992724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1420</v>
      </c>
      <c r="D147" s="2">
        <f>'PR-RAS'!E151</f>
        <v>14724.33</v>
      </c>
      <c r="E147" s="2">
        <v>0</v>
      </c>
      <c r="F147" s="2">
        <v>0</v>
      </c>
      <c r="G147" s="3">
        <f t="shared" si="0"/>
        <v>4506.8243599999996</v>
      </c>
      <c r="H147" s="3">
        <f t="shared" si="1"/>
        <v>0.32999999999992724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1623587.5499999998</v>
      </c>
      <c r="D148" s="2">
        <f>'PR-RAS'!E152</f>
        <v>1770220.7699999998</v>
      </c>
      <c r="E148" s="2">
        <v>0</v>
      </c>
      <c r="F148" s="2">
        <v>0</v>
      </c>
      <c r="G148" s="3">
        <f t="shared" si="0"/>
        <v>759112.27622999996</v>
      </c>
      <c r="H148" s="3">
        <f t="shared" si="1"/>
        <v>0.68000000040046871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1311137.72</v>
      </c>
      <c r="D149" s="2">
        <f>'PR-RAS'!E153</f>
        <v>1524158.15</v>
      </c>
      <c r="E149" s="2">
        <v>0</v>
      </c>
      <c r="F149" s="2">
        <v>0</v>
      </c>
      <c r="G149" s="3">
        <f t="shared" si="0"/>
        <v>645199.19495999988</v>
      </c>
      <c r="H149" s="3">
        <f t="shared" si="1"/>
        <v>0.42999999993480742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1086550.1399999999</v>
      </c>
      <c r="D150" s="2">
        <f>'PR-RAS'!E154</f>
        <v>1268925.75</v>
      </c>
      <c r="E150" s="2">
        <v>0</v>
      </c>
      <c r="F150" s="2">
        <v>0</v>
      </c>
      <c r="G150" s="3">
        <f t="shared" si="0"/>
        <v>540035.84435999987</v>
      </c>
      <c r="H150" s="3">
        <f t="shared" si="1"/>
        <v>0.38999999989755452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1053649.18</v>
      </c>
      <c r="D151" s="2">
        <f>'PR-RAS'!E155</f>
        <v>1190567.26</v>
      </c>
      <c r="E151" s="2">
        <v>0</v>
      </c>
      <c r="F151" s="2">
        <v>0</v>
      </c>
      <c r="G151" s="3">
        <f t="shared" si="0"/>
        <v>515217.55499999999</v>
      </c>
      <c r="H151" s="3">
        <f t="shared" si="1"/>
        <v>0.43999999994412065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27586.95</v>
      </c>
      <c r="D153" s="2">
        <f>'PR-RAS'!E157</f>
        <v>61817.4</v>
      </c>
      <c r="E153" s="2">
        <v>0</v>
      </c>
      <c r="F153" s="2">
        <v>0</v>
      </c>
      <c r="G153" s="3">
        <f t="shared" si="0"/>
        <v>22985.705999999998</v>
      </c>
      <c r="H153" s="3">
        <f t="shared" si="1"/>
        <v>0.4500000000007276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5314.01</v>
      </c>
      <c r="D154" s="2">
        <f>'PR-RAS'!E158</f>
        <v>16541.09</v>
      </c>
      <c r="E154" s="2">
        <v>0</v>
      </c>
      <c r="F154" s="2">
        <v>0</v>
      </c>
      <c r="G154" s="3">
        <f t="shared" si="0"/>
        <v>5874.6170700000002</v>
      </c>
      <c r="H154" s="3">
        <f t="shared" si="1"/>
        <v>0.1000000000003638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45275.99</v>
      </c>
      <c r="D155" s="2">
        <f>'PR-RAS'!E159</f>
        <v>45859.63</v>
      </c>
      <c r="E155" s="2">
        <v>0</v>
      </c>
      <c r="F155" s="2">
        <v>0</v>
      </c>
      <c r="G155" s="3">
        <f t="shared" si="0"/>
        <v>21097.268499999998</v>
      </c>
      <c r="H155" s="3">
        <f t="shared" si="1"/>
        <v>0.38000000000465661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179311.59</v>
      </c>
      <c r="D156" s="2">
        <f>'PR-RAS'!E160</f>
        <v>209372.77</v>
      </c>
      <c r="E156" s="2">
        <v>0</v>
      </c>
      <c r="F156" s="2">
        <v>0</v>
      </c>
      <c r="G156" s="3">
        <f t="shared" si="0"/>
        <v>92698.855150000003</v>
      </c>
      <c r="H156" s="3">
        <f t="shared" si="1"/>
        <v>0.64000000001396984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179311.59</v>
      </c>
      <c r="D158" s="2">
        <f>'PR-RAS'!E162</f>
        <v>209372.77</v>
      </c>
      <c r="E158" s="2">
        <v>0</v>
      </c>
      <c r="F158" s="2">
        <v>0</v>
      </c>
      <c r="G158" s="3">
        <f t="shared" si="0"/>
        <v>93894.969410000005</v>
      </c>
      <c r="H158" s="3">
        <f t="shared" si="1"/>
        <v>0.64000000001396984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282301.68999999994</v>
      </c>
      <c r="D160" s="2">
        <f>'PR-RAS'!E164</f>
        <v>244463.88999999996</v>
      </c>
      <c r="E160" s="2">
        <v>0</v>
      </c>
      <c r="F160" s="2">
        <v>0</v>
      </c>
      <c r="G160" s="3">
        <f t="shared" si="0"/>
        <v>122625.48572999999</v>
      </c>
      <c r="H160" s="3">
        <f t="shared" si="1"/>
        <v>0.42000000010011718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36737.020000000004</v>
      </c>
      <c r="D161" s="2">
        <f>'PR-RAS'!E165</f>
        <v>53152.95</v>
      </c>
      <c r="E161" s="2">
        <v>0</v>
      </c>
      <c r="F161" s="2">
        <v>0</v>
      </c>
      <c r="G161" s="3">
        <f t="shared" si="0"/>
        <v>22886.867199999997</v>
      </c>
      <c r="H161" s="3">
        <f t="shared" si="1"/>
        <v>7.0000000006984919E-2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9493.5</v>
      </c>
      <c r="D162" s="2">
        <f>'PR-RAS'!E166</f>
        <v>8717.2999999999993</v>
      </c>
      <c r="E162" s="2">
        <v>0</v>
      </c>
      <c r="F162" s="2">
        <v>0</v>
      </c>
      <c r="G162" s="3">
        <f t="shared" si="0"/>
        <v>4335.4241000000002</v>
      </c>
      <c r="H162" s="3">
        <f t="shared" si="1"/>
        <v>0.7999999999992724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21039.52</v>
      </c>
      <c r="D163" s="2">
        <f>'PR-RAS'!E167</f>
        <v>20150.59</v>
      </c>
      <c r="E163" s="2">
        <v>0</v>
      </c>
      <c r="F163" s="2">
        <v>0</v>
      </c>
      <c r="G163" s="3">
        <f t="shared" si="0"/>
        <v>9937.1934000000001</v>
      </c>
      <c r="H163" s="3">
        <f t="shared" si="1"/>
        <v>0.88999999999941792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300</v>
      </c>
      <c r="D164" s="2">
        <f>'PR-RAS'!E168</f>
        <v>19659.04</v>
      </c>
      <c r="E164" s="2">
        <v>0</v>
      </c>
      <c r="F164" s="2">
        <v>0</v>
      </c>
      <c r="G164" s="3">
        <f t="shared" si="0"/>
        <v>6457.7470400000002</v>
      </c>
      <c r="H164" s="3">
        <f t="shared" si="1"/>
        <v>4.0000000000873115E-2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5904</v>
      </c>
      <c r="D165" s="2">
        <f>'PR-RAS'!E169</f>
        <v>4626.0200000000004</v>
      </c>
      <c r="E165" s="2">
        <v>0</v>
      </c>
      <c r="F165" s="2">
        <v>0</v>
      </c>
      <c r="G165" s="3">
        <f t="shared" si="0"/>
        <v>2485.5905600000001</v>
      </c>
      <c r="H165" s="3">
        <f t="shared" si="1"/>
        <v>2.0000000000436557E-2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45832.839999999989</v>
      </c>
      <c r="D166" s="2">
        <f>'PR-RAS'!E170</f>
        <v>42199.6</v>
      </c>
      <c r="E166" s="2">
        <v>0</v>
      </c>
      <c r="F166" s="2">
        <v>0</v>
      </c>
      <c r="G166" s="3">
        <f t="shared" si="0"/>
        <v>21488.286599999996</v>
      </c>
      <c r="H166" s="3">
        <f t="shared" si="1"/>
        <v>0.56000000001222361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16452.27</v>
      </c>
      <c r="D167" s="2">
        <f>'PR-RAS'!E171</f>
        <v>13551.49</v>
      </c>
      <c r="E167" s="2">
        <v>0</v>
      </c>
      <c r="F167" s="2">
        <v>0</v>
      </c>
      <c r="G167" s="3">
        <f t="shared" si="0"/>
        <v>7230.1715000000004</v>
      </c>
      <c r="H167" s="3">
        <f t="shared" si="1"/>
        <v>0.76000000000021828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106.48</v>
      </c>
      <c r="D168" s="2">
        <f>'PR-RAS'!E172</f>
        <v>0</v>
      </c>
      <c r="E168" s="2">
        <v>0</v>
      </c>
      <c r="F168" s="2">
        <v>0</v>
      </c>
      <c r="G168" s="3">
        <f t="shared" si="0"/>
        <v>17.782160000000001</v>
      </c>
      <c r="H168" s="3">
        <f t="shared" si="1"/>
        <v>0.48000000000000398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25543.73</v>
      </c>
      <c r="D169" s="2">
        <f>'PR-RAS'!E173</f>
        <v>23080.33</v>
      </c>
      <c r="E169" s="2">
        <v>0</v>
      </c>
      <c r="F169" s="2">
        <v>0</v>
      </c>
      <c r="G169" s="3">
        <f t="shared" si="0"/>
        <v>12046.337520000001</v>
      </c>
      <c r="H169" s="3">
        <f t="shared" si="1"/>
        <v>0.60000000000218279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1219.17</v>
      </c>
      <c r="D170" s="2">
        <f>'PR-RAS'!E174</f>
        <v>2786.67</v>
      </c>
      <c r="E170" s="2">
        <v>0</v>
      </c>
      <c r="F170" s="2">
        <v>0</v>
      </c>
      <c r="G170" s="3">
        <f t="shared" si="0"/>
        <v>1147.9341900000002</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2311.35</v>
      </c>
      <c r="D171" s="2">
        <f>'PR-RAS'!E175</f>
        <v>2087.15</v>
      </c>
      <c r="E171" s="2">
        <v>0</v>
      </c>
      <c r="F171" s="2">
        <v>0</v>
      </c>
      <c r="G171" s="3">
        <f t="shared" si="0"/>
        <v>1102.5605</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199.84</v>
      </c>
      <c r="D173" s="2">
        <f>'PR-RAS'!E177</f>
        <v>693.96</v>
      </c>
      <c r="E173" s="2">
        <v>0</v>
      </c>
      <c r="F173" s="2">
        <v>0</v>
      </c>
      <c r="G173" s="3">
        <f t="shared" si="0"/>
        <v>273.09472</v>
      </c>
      <c r="H173" s="3">
        <f t="shared" si="1"/>
        <v>0.19999999999996021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54111.180000000008</v>
      </c>
      <c r="D174" s="2">
        <f>'PR-RAS'!E178</f>
        <v>48680.74</v>
      </c>
      <c r="E174" s="2">
        <v>0</v>
      </c>
      <c r="F174" s="2">
        <v>0</v>
      </c>
      <c r="G174" s="3">
        <f t="shared" si="0"/>
        <v>26204.77018</v>
      </c>
      <c r="H174" s="3">
        <f t="shared" si="1"/>
        <v>0.44000000000960426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13938.18</v>
      </c>
      <c r="D175" s="2">
        <f>'PR-RAS'!E179</f>
        <v>14111.95</v>
      </c>
      <c r="E175" s="2">
        <v>0</v>
      </c>
      <c r="F175" s="2">
        <v>0</v>
      </c>
      <c r="G175" s="3">
        <f t="shared" si="0"/>
        <v>7336.2019199999995</v>
      </c>
      <c r="H175" s="3">
        <f t="shared" si="1"/>
        <v>0.22999999999956344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23127.77</v>
      </c>
      <c r="D176" s="2">
        <f>'PR-RAS'!E180</f>
        <v>8816.64</v>
      </c>
      <c r="E176" s="2">
        <v>0</v>
      </c>
      <c r="F176" s="2">
        <v>0</v>
      </c>
      <c r="G176" s="3">
        <f t="shared" si="0"/>
        <v>7133.1837500000001</v>
      </c>
      <c r="H176" s="3">
        <f t="shared" si="1"/>
        <v>0.59000000000014552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890</v>
      </c>
      <c r="D177" s="2">
        <f>'PR-RAS'!E181</f>
        <v>562.25</v>
      </c>
      <c r="E177" s="2">
        <v>0</v>
      </c>
      <c r="F177" s="2">
        <v>0</v>
      </c>
      <c r="G177" s="3">
        <f t="shared" si="0"/>
        <v>354.55199999999996</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4365.8900000000003</v>
      </c>
      <c r="D178" s="2">
        <f>'PR-RAS'!E182</f>
        <v>4401.0600000000004</v>
      </c>
      <c r="E178" s="2">
        <v>0</v>
      </c>
      <c r="F178" s="2">
        <v>0</v>
      </c>
      <c r="G178" s="3">
        <f t="shared" si="0"/>
        <v>2330.7377700000002</v>
      </c>
      <c r="H178" s="3">
        <f t="shared" si="1"/>
        <v>0.17000000000007276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4765</v>
      </c>
      <c r="D179" s="2">
        <f>'PR-RAS'!E183</f>
        <v>4856.3999999999996</v>
      </c>
      <c r="E179" s="2">
        <v>0</v>
      </c>
      <c r="F179" s="2">
        <v>0</v>
      </c>
      <c r="G179" s="3">
        <f t="shared" si="0"/>
        <v>2577.0483999999997</v>
      </c>
      <c r="H179" s="3">
        <f t="shared" si="1"/>
        <v>0.3999999999996362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43.8</v>
      </c>
      <c r="D180" s="2">
        <f>'PR-RAS'!E184</f>
        <v>6176.34</v>
      </c>
      <c r="E180" s="2">
        <v>0</v>
      </c>
      <c r="F180" s="2">
        <v>0</v>
      </c>
      <c r="G180" s="3">
        <f t="shared" si="0"/>
        <v>2218.96992</v>
      </c>
      <c r="H180" s="3">
        <f t="shared" si="1"/>
        <v>0.54000000000014836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1466.16</v>
      </c>
      <c r="D181" s="2">
        <f>'PR-RAS'!E185</f>
        <v>0</v>
      </c>
      <c r="E181" s="2">
        <v>0</v>
      </c>
      <c r="F181" s="2">
        <v>0</v>
      </c>
      <c r="G181" s="3">
        <f t="shared" si="0"/>
        <v>263.90879999999999</v>
      </c>
      <c r="H181" s="3">
        <f t="shared" si="1"/>
        <v>0.16000000000008185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3780.44</v>
      </c>
      <c r="D182" s="2">
        <f>'PR-RAS'!E186</f>
        <v>4308.4799999999996</v>
      </c>
      <c r="E182" s="2">
        <v>0</v>
      </c>
      <c r="F182" s="2">
        <v>0</v>
      </c>
      <c r="G182" s="3">
        <f t="shared" si="0"/>
        <v>2243.9294</v>
      </c>
      <c r="H182" s="3">
        <f t="shared" si="1"/>
        <v>0.91999999999961801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1733.94</v>
      </c>
      <c r="D183" s="2">
        <f>'PR-RAS'!E187</f>
        <v>5447.62</v>
      </c>
      <c r="E183" s="2">
        <v>0</v>
      </c>
      <c r="F183" s="2">
        <v>0</v>
      </c>
      <c r="G183" s="3">
        <f t="shared" si="0"/>
        <v>2298.5107600000001</v>
      </c>
      <c r="H183" s="3">
        <f t="shared" si="1"/>
        <v>0.44000000000005457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145620.65</v>
      </c>
      <c r="D190" s="2">
        <f>'PR-RAS'!E194</f>
        <v>100430.59999999999</v>
      </c>
      <c r="E190" s="2">
        <v>0</v>
      </c>
      <c r="F190" s="2">
        <v>0</v>
      </c>
      <c r="G190" s="3">
        <f t="shared" si="0"/>
        <v>65485.069649999998</v>
      </c>
      <c r="H190" s="3">
        <f t="shared" si="1"/>
        <v>0.75000000001455192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217.66</v>
      </c>
      <c r="D193" s="2">
        <f>'PR-RAS'!E197</f>
        <v>695.9</v>
      </c>
      <c r="E193" s="2">
        <v>0</v>
      </c>
      <c r="F193" s="2">
        <v>0</v>
      </c>
      <c r="G193" s="3">
        <f t="shared" si="0"/>
        <v>309.01632000000001</v>
      </c>
      <c r="H193" s="3">
        <f t="shared" si="1"/>
        <v>0.44000000000002615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325</v>
      </c>
      <c r="D194" s="2">
        <f>'PR-RAS'!E198</f>
        <v>365</v>
      </c>
      <c r="E194" s="2">
        <v>0</v>
      </c>
      <c r="F194" s="2">
        <v>0</v>
      </c>
      <c r="G194" s="3">
        <f t="shared" si="0"/>
        <v>203.61500000000001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4270.3</v>
      </c>
      <c r="D195" s="2">
        <f>'PR-RAS'!E199</f>
        <v>4992</v>
      </c>
      <c r="E195" s="2">
        <v>0</v>
      </c>
      <c r="F195" s="2">
        <v>0</v>
      </c>
      <c r="G195" s="3">
        <f t="shared" si="0"/>
        <v>2765.3341999999998</v>
      </c>
      <c r="H195" s="3">
        <f t="shared" si="1"/>
        <v>0.3000000000001819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140807.69</v>
      </c>
      <c r="D197" s="2">
        <f>'PR-RAS'!E201</f>
        <v>94377.7</v>
      </c>
      <c r="E197" s="2">
        <v>0</v>
      </c>
      <c r="F197" s="2">
        <v>0</v>
      </c>
      <c r="G197" s="3">
        <f t="shared" si="0"/>
        <v>64594.365639999996</v>
      </c>
      <c r="H197" s="3">
        <f t="shared" si="1"/>
        <v>0.61000000000058208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938.56</v>
      </c>
      <c r="D198" s="2">
        <f>'PR-RAS'!E202</f>
        <v>349.2</v>
      </c>
      <c r="E198" s="2">
        <v>0</v>
      </c>
      <c r="F198" s="2">
        <v>0</v>
      </c>
      <c r="G198" s="3">
        <f t="shared" si="0"/>
        <v>322.48112000000003</v>
      </c>
      <c r="H198" s="3">
        <f t="shared" si="1"/>
        <v>0.6400000000000432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938.56</v>
      </c>
      <c r="D212" s="2">
        <f>'PR-RAS'!E216</f>
        <v>349.2</v>
      </c>
      <c r="E212" s="2">
        <v>0</v>
      </c>
      <c r="F212" s="2">
        <v>0</v>
      </c>
      <c r="G212" s="3">
        <f t="shared" si="0"/>
        <v>345.39855999999997</v>
      </c>
      <c r="H212" s="3">
        <f t="shared" si="1"/>
        <v>0.6400000000000432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938.56</v>
      </c>
      <c r="D213" s="2">
        <f>'PR-RAS'!E217</f>
        <v>349.2</v>
      </c>
      <c r="E213" s="2">
        <v>0</v>
      </c>
      <c r="F213" s="2">
        <v>0</v>
      </c>
      <c r="G213" s="3">
        <f t="shared" si="0"/>
        <v>347.03552000000002</v>
      </c>
      <c r="H213" s="3">
        <f t="shared" si="1"/>
        <v>0.6400000000000432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28843.4</v>
      </c>
      <c r="D226" s="2">
        <f>'PR-RAS'!E230</f>
        <v>0</v>
      </c>
      <c r="E226" s="2">
        <v>0</v>
      </c>
      <c r="F226" s="2">
        <v>0</v>
      </c>
      <c r="G226" s="3">
        <f t="shared" si="0"/>
        <v>6489.7650000000003</v>
      </c>
      <c r="H226" s="3">
        <f t="shared" si="1"/>
        <v>0.40000000000145519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28843.4</v>
      </c>
      <c r="D227" s="2">
        <f>'PR-RAS'!E231</f>
        <v>0</v>
      </c>
      <c r="E227" s="2">
        <v>0</v>
      </c>
      <c r="F227" s="2">
        <v>0</v>
      </c>
      <c r="G227" s="3">
        <f t="shared" si="0"/>
        <v>6518.6084000000001</v>
      </c>
      <c r="H227" s="3">
        <f t="shared" si="1"/>
        <v>0.40000000000145519</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28843.4</v>
      </c>
      <c r="D228" s="2">
        <f>'PR-RAS'!E232</f>
        <v>0</v>
      </c>
      <c r="E228" s="2">
        <v>0</v>
      </c>
      <c r="F228" s="2">
        <v>0</v>
      </c>
      <c r="G228" s="3">
        <f t="shared" si="0"/>
        <v>6547.4518000000007</v>
      </c>
      <c r="H228" s="3">
        <f t="shared" si="1"/>
        <v>0.40000000000145519</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366.18</v>
      </c>
      <c r="D258" s="2">
        <f>'PR-RAS'!E262</f>
        <v>0</v>
      </c>
      <c r="E258" s="2">
        <v>0</v>
      </c>
      <c r="F258" s="2">
        <v>0</v>
      </c>
      <c r="G258" s="3">
        <f t="shared" si="0"/>
        <v>94.108260000000001</v>
      </c>
      <c r="H258" s="3">
        <f t="shared" si="1"/>
        <v>0.18000000000000682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366.18</v>
      </c>
      <c r="D265" s="2">
        <f>'PR-RAS'!E269</f>
        <v>0</v>
      </c>
      <c r="E265" s="2">
        <v>0</v>
      </c>
      <c r="F265" s="2">
        <v>0</v>
      </c>
      <c r="G265" s="3">
        <f t="shared" si="0"/>
        <v>96.671520000000001</v>
      </c>
      <c r="H265" s="3">
        <f t="shared" si="1"/>
        <v>0.18000000000000682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366.18</v>
      </c>
      <c r="D267" s="2">
        <f>'PR-RAS'!E271</f>
        <v>0</v>
      </c>
      <c r="E267" s="2">
        <v>0</v>
      </c>
      <c r="F267" s="2">
        <v>0</v>
      </c>
      <c r="G267" s="3">
        <f t="shared" si="0"/>
        <v>97.403880000000001</v>
      </c>
      <c r="H267" s="3">
        <f t="shared" si="1"/>
        <v>0.18000000000000682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1249.53</v>
      </c>
      <c r="E269" s="2">
        <v>0</v>
      </c>
      <c r="F269" s="2">
        <v>0</v>
      </c>
      <c r="G269" s="3">
        <f t="shared" si="0"/>
        <v>669.74808000000007</v>
      </c>
      <c r="H269" s="3">
        <f t="shared" si="1"/>
        <v>0.47000000000002728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1249.53</v>
      </c>
      <c r="E270" s="2">
        <v>0</v>
      </c>
      <c r="F270" s="2">
        <v>0</v>
      </c>
      <c r="G270" s="3">
        <f t="shared" si="0"/>
        <v>672.24714000000006</v>
      </c>
      <c r="H270" s="3">
        <f t="shared" si="1"/>
        <v>0.47000000000002728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1249.53</v>
      </c>
      <c r="E272" s="2">
        <v>0</v>
      </c>
      <c r="F272" s="2">
        <v>0</v>
      </c>
      <c r="G272" s="3">
        <f t="shared" si="0"/>
        <v>677.24526000000003</v>
      </c>
      <c r="H272" s="3">
        <f t="shared" si="1"/>
        <v>0.47000000000002728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1623587.5499999998</v>
      </c>
      <c r="D295" s="2">
        <f>'PR-RAS'!E299</f>
        <v>1770220.7699999998</v>
      </c>
      <c r="E295" s="2">
        <v>0</v>
      </c>
      <c r="F295" s="2">
        <v>0</v>
      </c>
      <c r="G295" s="3">
        <f t="shared" si="12"/>
        <v>1518224.5524599999</v>
      </c>
      <c r="H295" s="3">
        <f t="shared" si="13"/>
        <v>0.68000000040046871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45211.199999999953</v>
      </c>
      <c r="D297" s="2">
        <f>'PR-RAS'!E301</f>
        <v>198372.19999999995</v>
      </c>
      <c r="E297" s="2">
        <v>0</v>
      </c>
      <c r="F297" s="2">
        <v>0</v>
      </c>
      <c r="G297" s="3">
        <f t="shared" si="12"/>
        <v>130818.85759999996</v>
      </c>
      <c r="H297" s="3">
        <f t="shared" si="13"/>
        <v>0.39999999990686774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114409.07</v>
      </c>
      <c r="D298" s="2">
        <f>'PR-RAS'!E302</f>
        <v>61302.09</v>
      </c>
      <c r="E298" s="2">
        <v>0</v>
      </c>
      <c r="F298" s="2">
        <v>0</v>
      </c>
      <c r="G298" s="3">
        <f t="shared" si="12"/>
        <v>70392.935249999995</v>
      </c>
      <c r="H298" s="3">
        <f t="shared" si="13"/>
        <v>0.16000000000349246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1493.51</v>
      </c>
      <c r="D300" s="2">
        <f>'PR-RAS'!E304</f>
        <v>158443.57</v>
      </c>
      <c r="E300" s="2">
        <v>0</v>
      </c>
      <c r="F300" s="2">
        <v>0</v>
      </c>
      <c r="G300" s="3">
        <f t="shared" si="12"/>
        <v>95195.814350000001</v>
      </c>
      <c r="H300" s="3">
        <f t="shared" si="13"/>
        <v>0.91999999999302418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7895.7800000000007</v>
      </c>
      <c r="D355" s="2">
        <f>'PR-RAS'!E360</f>
        <v>6455</v>
      </c>
      <c r="E355" s="2">
        <v>0</v>
      </c>
      <c r="F355" s="2">
        <v>0</v>
      </c>
      <c r="G355" s="3">
        <f t="shared" si="12"/>
        <v>7365.2461199999989</v>
      </c>
      <c r="H355" s="3">
        <f t="shared" si="13"/>
        <v>0.21999999999934516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7895.7800000000007</v>
      </c>
      <c r="D368" s="2">
        <f>'PR-RAS'!E373</f>
        <v>6455</v>
      </c>
      <c r="E368" s="2">
        <v>0</v>
      </c>
      <c r="F368" s="2">
        <v>0</v>
      </c>
      <c r="G368" s="3">
        <f t="shared" si="12"/>
        <v>7635.7212599999993</v>
      </c>
      <c r="H368" s="3">
        <f t="shared" si="13"/>
        <v>0.21999999999934516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6929.35</v>
      </c>
      <c r="D374" s="2">
        <f>'PR-RAS'!E379</f>
        <v>3944.88</v>
      </c>
      <c r="E374" s="2">
        <v>0</v>
      </c>
      <c r="F374" s="2">
        <v>0</v>
      </c>
      <c r="G374" s="3">
        <f t="shared" si="12"/>
        <v>5527.5280300000004</v>
      </c>
      <c r="H374" s="3">
        <f t="shared" si="13"/>
        <v>0.47000000000025466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2188.52</v>
      </c>
      <c r="E375" s="2">
        <v>0</v>
      </c>
      <c r="F375" s="2">
        <v>0</v>
      </c>
      <c r="G375" s="3">
        <f t="shared" si="12"/>
        <v>1637.01296</v>
      </c>
      <c r="H375" s="3">
        <f t="shared" si="13"/>
        <v>0.48000000000001819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1200</v>
      </c>
      <c r="D377" s="2">
        <f>'PR-RAS'!E382</f>
        <v>0</v>
      </c>
      <c r="E377" s="2">
        <v>0</v>
      </c>
      <c r="F377" s="2">
        <v>0</v>
      </c>
      <c r="G377" s="3">
        <f t="shared" si="12"/>
        <v>451.2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1556.25</v>
      </c>
      <c r="D380" s="2">
        <f>'PR-RAS'!E385</f>
        <v>0</v>
      </c>
      <c r="E380" s="2">
        <v>0</v>
      </c>
      <c r="F380" s="2">
        <v>0</v>
      </c>
      <c r="G380" s="3">
        <f t="shared" si="12"/>
        <v>589.81875000000002</v>
      </c>
      <c r="H380" s="3">
        <f t="shared" si="13"/>
        <v>0.25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4173.1000000000004</v>
      </c>
      <c r="D381" s="2">
        <f>'PR-RAS'!E386</f>
        <v>1756.36</v>
      </c>
      <c r="E381" s="2">
        <v>0</v>
      </c>
      <c r="F381" s="2">
        <v>0</v>
      </c>
      <c r="G381" s="3">
        <f t="shared" si="12"/>
        <v>2920.6115999999997</v>
      </c>
      <c r="H381" s="3">
        <f t="shared" si="13"/>
        <v>0.46000000000026375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966.43</v>
      </c>
      <c r="D388" s="2">
        <f>'PR-RAS'!E393</f>
        <v>2510.12</v>
      </c>
      <c r="E388" s="2">
        <v>0</v>
      </c>
      <c r="F388" s="2">
        <v>0</v>
      </c>
      <c r="G388" s="3">
        <f t="shared" si="12"/>
        <v>2316.8412900000003</v>
      </c>
      <c r="H388" s="3">
        <f t="shared" si="13"/>
        <v>0.54999999999984084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966.43</v>
      </c>
      <c r="D389" s="2">
        <f>'PR-RAS'!E394</f>
        <v>2510.12</v>
      </c>
      <c r="E389" s="2">
        <v>0</v>
      </c>
      <c r="F389" s="2">
        <v>0</v>
      </c>
      <c r="G389" s="3">
        <f t="shared" si="12"/>
        <v>2322.8279600000001</v>
      </c>
      <c r="H389" s="3">
        <f t="shared" si="13"/>
        <v>0.54999999999984084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7895.7800000000007</v>
      </c>
      <c r="D413" s="2">
        <f>'PR-RAS'!E418</f>
        <v>6455</v>
      </c>
      <c r="E413" s="2">
        <v>0</v>
      </c>
      <c r="F413" s="2">
        <v>0</v>
      </c>
      <c r="G413" s="3">
        <f t="shared" si="12"/>
        <v>8571.9813599999998</v>
      </c>
      <c r="H413" s="3">
        <f t="shared" si="13"/>
        <v>0.21999999999934516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1578376.3499999999</v>
      </c>
      <c r="D417" s="2">
        <f>'PR-RAS'!E422</f>
        <v>1571848.5699999998</v>
      </c>
      <c r="E417" s="2">
        <v>0</v>
      </c>
      <c r="F417" s="2">
        <v>0</v>
      </c>
      <c r="G417" s="3">
        <f t="shared" si="12"/>
        <v>1964382.5718399996</v>
      </c>
      <c r="H417" s="3">
        <f t="shared" si="13"/>
        <v>0.78000000002793968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1631483.3299999998</v>
      </c>
      <c r="D418" s="2">
        <f>'PR-RAS'!E423</f>
        <v>1776675.7699999998</v>
      </c>
      <c r="E418" s="2">
        <v>0</v>
      </c>
      <c r="F418" s="2">
        <v>0</v>
      </c>
      <c r="G418" s="3">
        <f t="shared" si="12"/>
        <v>2162076.1407899996</v>
      </c>
      <c r="H418" s="3">
        <f t="shared" si="13"/>
        <v>0.56000000005587935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53106.979999999981</v>
      </c>
      <c r="D420" s="2">
        <f>'PR-RAS'!E425</f>
        <v>204827.19999999995</v>
      </c>
      <c r="E420" s="2">
        <v>0</v>
      </c>
      <c r="F420" s="2">
        <v>0</v>
      </c>
      <c r="G420" s="3">
        <f t="shared" si="12"/>
        <v>193897.01821999994</v>
      </c>
      <c r="H420" s="3">
        <f t="shared" si="13"/>
        <v>0.21999999997206032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114409.07</v>
      </c>
      <c r="D421" s="2">
        <f>'PR-RAS'!E426</f>
        <v>61302.09</v>
      </c>
      <c r="E421" s="2">
        <v>0</v>
      </c>
      <c r="F421" s="2">
        <v>0</v>
      </c>
      <c r="G421" s="3">
        <f t="shared" si="12"/>
        <v>99545.565000000002</v>
      </c>
      <c r="H421" s="3">
        <f t="shared" si="13"/>
        <v>0.16000000000349246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1493.51</v>
      </c>
      <c r="D423" s="2">
        <f>'PR-RAS'!E428</f>
        <v>158443.57</v>
      </c>
      <c r="E423" s="2">
        <v>0</v>
      </c>
      <c r="F423" s="2">
        <v>0</v>
      </c>
      <c r="G423" s="3">
        <f t="shared" si="12"/>
        <v>134356.63430000001</v>
      </c>
      <c r="H423" s="3">
        <f t="shared" si="13"/>
        <v>0.91999999999302418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1578376.3499999999</v>
      </c>
      <c r="D637" s="2">
        <f>'PR-RAS'!E643</f>
        <v>1571848.5699999998</v>
      </c>
      <c r="E637" s="2">
        <v>0</v>
      </c>
      <c r="F637" s="2">
        <v>0</v>
      </c>
      <c r="G637" s="3">
        <f t="shared" si="14"/>
        <v>3003238.7396399998</v>
      </c>
      <c r="H637" s="3">
        <f t="shared" si="15"/>
        <v>0.78000000002793968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1631483.3299999998</v>
      </c>
      <c r="D638" s="2">
        <f>'PR-RAS'!E644</f>
        <v>1776675.7699999998</v>
      </c>
      <c r="E638" s="2">
        <v>0</v>
      </c>
      <c r="F638" s="2">
        <v>0</v>
      </c>
      <c r="G638" s="3">
        <f t="shared" si="14"/>
        <v>3302739.8121899995</v>
      </c>
      <c r="H638" s="3">
        <f t="shared" si="15"/>
        <v>0.56000000005587935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53106.979999999981</v>
      </c>
      <c r="D640" s="2">
        <f>'PR-RAS'!E646</f>
        <v>204827.19999999995</v>
      </c>
      <c r="E640" s="2">
        <v>0</v>
      </c>
      <c r="F640" s="2">
        <v>0</v>
      </c>
      <c r="G640" s="3">
        <f t="shared" si="14"/>
        <v>295704.52181999991</v>
      </c>
      <c r="H640" s="3">
        <f t="shared" si="15"/>
        <v>0.21999999997206032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114409.07</v>
      </c>
      <c r="D641" s="2">
        <f>'PR-RAS'!E647</f>
        <v>61302.09</v>
      </c>
      <c r="E641" s="2">
        <v>0</v>
      </c>
      <c r="F641" s="2">
        <v>0</v>
      </c>
      <c r="G641" s="3">
        <f t="shared" si="14"/>
        <v>151688.48000000001</v>
      </c>
      <c r="H641" s="3">
        <f t="shared" si="15"/>
        <v>0.16000000000349246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61302.090000000026</v>
      </c>
      <c r="D643" s="2">
        <f>'PR-RAS'!E649</f>
        <v>0</v>
      </c>
      <c r="E643" s="2">
        <v>0</v>
      </c>
      <c r="F643" s="2">
        <v>0</v>
      </c>
      <c r="G643" s="3">
        <f t="shared" si="14"/>
        <v>39355.941780000016</v>
      </c>
      <c r="H643" s="3">
        <f t="shared" si="15"/>
        <v>9.0000000025611371E-2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143525.10999999996</v>
      </c>
      <c r="E644" s="2">
        <v>0</v>
      </c>
      <c r="F644" s="2">
        <v>0</v>
      </c>
      <c r="G644" s="3">
        <f t="shared" si="14"/>
        <v>184573.29145999995</v>
      </c>
      <c r="H644" s="3">
        <f t="shared" si="15"/>
        <v>0.10999999995692633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111864.86</v>
      </c>
      <c r="D645" s="2">
        <f>'PR-RAS'!E651</f>
        <v>0</v>
      </c>
      <c r="E645" s="2">
        <v>0</v>
      </c>
      <c r="F645" s="2">
        <v>0</v>
      </c>
      <c r="G645" s="3">
        <f t="shared" si="14"/>
        <v>72040.969840000005</v>
      </c>
      <c r="H645" s="3">
        <f t="shared" si="15"/>
        <v>0.13999999999941792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132273.28</v>
      </c>
      <c r="D646" s="2">
        <f>'PR-RAS'!E653</f>
        <v>79685.539999999994</v>
      </c>
      <c r="E646" s="2">
        <v>0</v>
      </c>
      <c r="F646" s="2">
        <v>0</v>
      </c>
      <c r="G646" s="3">
        <f t="shared" si="14"/>
        <v>188110.6122</v>
      </c>
      <c r="H646" s="3">
        <f t="shared" si="15"/>
        <v>0.74000000000523869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361959.28</v>
      </c>
      <c r="D647" s="2">
        <f>'PR-RAS'!E654</f>
        <v>28274.49</v>
      </c>
      <c r="E647" s="2">
        <v>0</v>
      </c>
      <c r="F647" s="2">
        <v>0</v>
      </c>
      <c r="G647" s="3">
        <f t="shared" si="14"/>
        <v>270356.33596</v>
      </c>
      <c r="H647" s="3">
        <f t="shared" si="15"/>
        <v>0.77000000002954039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414547.02</v>
      </c>
      <c r="D648" s="2">
        <f>'PR-RAS'!E655</f>
        <v>107960.03</v>
      </c>
      <c r="E648" s="2">
        <v>0</v>
      </c>
      <c r="F648" s="2">
        <v>0</v>
      </c>
      <c r="G648" s="3">
        <f t="shared" si="14"/>
        <v>407912.20076000004</v>
      </c>
      <c r="H648" s="3">
        <f t="shared" si="15"/>
        <v>5.0000000017462298E-2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79685.540000000037</v>
      </c>
      <c r="D649" s="2">
        <f>'PR-RAS'!E656</f>
        <v>0</v>
      </c>
      <c r="E649" s="2">
        <v>0</v>
      </c>
      <c r="F649" s="2">
        <v>0</v>
      </c>
      <c r="G649" s="3">
        <f t="shared" si="14"/>
        <v>51636.229920000027</v>
      </c>
      <c r="H649" s="3">
        <f t="shared" si="15"/>
        <v>0.4599999999627471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55</v>
      </c>
      <c r="D651" s="2">
        <f>'PR-RAS'!E658</f>
        <v>54</v>
      </c>
      <c r="E651" s="2">
        <v>0</v>
      </c>
      <c r="F651" s="2">
        <v>0</v>
      </c>
      <c r="G651" s="3">
        <f t="shared" si="14"/>
        <v>105.95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43</v>
      </c>
      <c r="D653" s="2">
        <f>'PR-RAS'!E660</f>
        <v>43</v>
      </c>
      <c r="E653" s="2">
        <v>0</v>
      </c>
      <c r="F653" s="2">
        <v>0</v>
      </c>
      <c r="G653" s="3">
        <f t="shared" si="14"/>
        <v>84.108000000000004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1316431.17</v>
      </c>
      <c r="D676" s="2">
        <f>'PR-RAS'!E683</f>
        <v>1410890.46</v>
      </c>
      <c r="E676" s="2">
        <v>0</v>
      </c>
      <c r="F676" s="2">
        <v>0</v>
      </c>
      <c r="G676" s="3">
        <f t="shared" si="14"/>
        <v>2793293.1607500003</v>
      </c>
      <c r="H676" s="3">
        <f t="shared" si="15"/>
        <v>0.62999999988824129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540</v>
      </c>
      <c r="E678" s="2">
        <v>0</v>
      </c>
      <c r="F678" s="2">
        <v>0</v>
      </c>
      <c r="G678" s="3">
        <f t="shared" si="14"/>
        <v>731.16000000000008</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125939.6</v>
      </c>
      <c r="D695" s="2">
        <f>'PR-RAS'!E702</f>
        <v>30672.400000000001</v>
      </c>
      <c r="E695" s="2">
        <v>0</v>
      </c>
      <c r="F695" s="2">
        <v>0</v>
      </c>
      <c r="G695" s="3">
        <f t="shared" si="14"/>
        <v>129975.37360000001</v>
      </c>
      <c r="H695" s="3">
        <f t="shared" si="15"/>
        <v>0.79999999999563443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4599.78</v>
      </c>
      <c r="D725" s="2">
        <f>'PR-RAS'!E732</f>
        <v>3209.28</v>
      </c>
      <c r="E725" s="2">
        <v>0</v>
      </c>
      <c r="F725" s="2">
        <v>0</v>
      </c>
      <c r="G725" s="3">
        <f t="shared" si="14"/>
        <v>7977.2781599999998</v>
      </c>
      <c r="H725" s="3">
        <f t="shared" si="15"/>
        <v>0.50000000000045475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441.44</v>
      </c>
      <c r="E726" s="2">
        <v>0</v>
      </c>
      <c r="F726" s="2">
        <v>0</v>
      </c>
      <c r="G726" s="3">
        <f t="shared" si="14"/>
        <v>960.13199999999995</v>
      </c>
      <c r="H726" s="3">
        <f t="shared" si="15"/>
        <v>0.87999999999999545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21039.52</v>
      </c>
      <c r="D727" s="2">
        <f>'PR-RAS'!E734</f>
        <v>20150.59</v>
      </c>
      <c r="E727" s="2">
        <v>0</v>
      </c>
      <c r="F727" s="2">
        <v>0</v>
      </c>
      <c r="G727" s="3">
        <f t="shared" si="14"/>
        <v>44533.348199999993</v>
      </c>
      <c r="H727" s="3">
        <f t="shared" si="15"/>
        <v>0.88999999999941792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43.8</v>
      </c>
      <c r="D729" s="2">
        <f>'PR-RAS'!E736</f>
        <v>5394.84</v>
      </c>
      <c r="E729" s="2">
        <v>0</v>
      </c>
      <c r="F729" s="2">
        <v>0</v>
      </c>
      <c r="G729" s="3">
        <f t="shared" si="14"/>
        <v>7886.773439999999</v>
      </c>
      <c r="H729" s="3">
        <f t="shared" si="15"/>
        <v>0.35999999999985732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1466.16</v>
      </c>
      <c r="D730" s="2">
        <f>'PR-RAS'!E737</f>
        <v>0</v>
      </c>
      <c r="E730" s="2">
        <v>0</v>
      </c>
      <c r="F730" s="2">
        <v>0</v>
      </c>
      <c r="G730" s="3">
        <f t="shared" si="14"/>
        <v>1068.8306400000001</v>
      </c>
      <c r="H730" s="3">
        <f t="shared" si="15"/>
        <v>0.16000000000008185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4992</v>
      </c>
      <c r="E737" s="2">
        <v>0</v>
      </c>
      <c r="F737" s="2">
        <v>0</v>
      </c>
      <c r="G737" s="3">
        <f t="shared" si="28"/>
        <v>7348.2240000000002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366.18</v>
      </c>
      <c r="D844" s="2">
        <f>'PR-RAS'!E851</f>
        <v>0</v>
      </c>
      <c r="E844" s="2">
        <v>0</v>
      </c>
      <c r="F844" s="2">
        <v>0</v>
      </c>
      <c r="G844" s="3">
        <f t="shared" si="34"/>
        <v>308.68973999999997</v>
      </c>
      <c r="H844" s="3">
        <f t="shared" si="35"/>
        <v>0.18000000000000682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409256.02999999997</v>
      </c>
      <c r="D1011" s="7">
        <f>BILANCA!E6</f>
        <v>481310.55999999994</v>
      </c>
      <c r="E1011" s="7">
        <v>0</v>
      </c>
      <c r="F1011" s="7">
        <v>0</v>
      </c>
      <c r="G1011" s="8">
        <f t="shared" ref="G1011:G1306" si="38">B1011/1000*C1011+B1011/500*D1011</f>
        <v>1371.8771499999998</v>
      </c>
      <c r="H1011" s="8">
        <f t="shared" si="35"/>
        <v>0.47000000003026798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213377.99</v>
      </c>
      <c r="D1012" s="2">
        <f>BILANCA!E7</f>
        <v>179657.33999999994</v>
      </c>
      <c r="E1012" s="2">
        <v>0</v>
      </c>
      <c r="F1012" s="2">
        <v>0</v>
      </c>
      <c r="G1012" s="3">
        <f t="shared" si="38"/>
        <v>1145.3853399999998</v>
      </c>
      <c r="H1012" s="3">
        <f t="shared" si="35"/>
        <v>0.34999999994761311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213377.99</v>
      </c>
      <c r="D1017" s="2">
        <f>BILANCA!E12</f>
        <v>179657.33999999994</v>
      </c>
      <c r="E1017" s="2">
        <v>0</v>
      </c>
      <c r="F1017" s="2">
        <v>0</v>
      </c>
      <c r="G1017" s="3">
        <f t="shared" si="38"/>
        <v>4008.8486899999989</v>
      </c>
      <c r="H1017" s="3">
        <f t="shared" si="35"/>
        <v>0.34999999994761311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175637</v>
      </c>
      <c r="D1018" s="2">
        <f>BILANCA!E13</f>
        <v>144461.15999999997</v>
      </c>
      <c r="E1018" s="2">
        <v>0</v>
      </c>
      <c r="F1018" s="2">
        <v>0</v>
      </c>
      <c r="G1018" s="3">
        <f t="shared" si="38"/>
        <v>3716.4745599999997</v>
      </c>
      <c r="H1018" s="3">
        <f t="shared" si="35"/>
        <v>0.15999999997438863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623516.86</v>
      </c>
      <c r="D1020" s="2">
        <f>BILANCA!E15</f>
        <v>623516.86</v>
      </c>
      <c r="E1020" s="2">
        <v>0</v>
      </c>
      <c r="F1020" s="2">
        <v>0</v>
      </c>
      <c r="G1020" s="3">
        <f t="shared" si="38"/>
        <v>18705.505799999999</v>
      </c>
      <c r="H1020" s="3">
        <f t="shared" si="35"/>
        <v>0.28000000002793968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447879.86</v>
      </c>
      <c r="D1023" s="2">
        <f>BILANCA!E18</f>
        <v>479055.7</v>
      </c>
      <c r="E1023" s="2">
        <v>0</v>
      </c>
      <c r="F1023" s="2">
        <v>0</v>
      </c>
      <c r="G1023" s="3">
        <f t="shared" si="38"/>
        <v>18277.886379999996</v>
      </c>
      <c r="H1023" s="3">
        <f t="shared" si="35"/>
        <v>0.44000000000232831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11691.260000000009</v>
      </c>
      <c r="D1024" s="2">
        <f>BILANCA!E19</f>
        <v>6876.0499999999884</v>
      </c>
      <c r="E1024" s="2">
        <v>0</v>
      </c>
      <c r="F1024" s="2">
        <v>0</v>
      </c>
      <c r="G1024" s="3">
        <f t="shared" si="38"/>
        <v>356.20703999999978</v>
      </c>
      <c r="H1024" s="3">
        <f t="shared" si="35"/>
        <v>0.30999999999767169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232759.83</v>
      </c>
      <c r="D1025" s="2">
        <f>BILANCA!E20</f>
        <v>231912.16</v>
      </c>
      <c r="E1025" s="2">
        <v>0</v>
      </c>
      <c r="F1025" s="2">
        <v>0</v>
      </c>
      <c r="G1025" s="3">
        <f t="shared" si="38"/>
        <v>10448.76225</v>
      </c>
      <c r="H1025" s="3">
        <f t="shared" si="35"/>
        <v>0.33000000001629815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8616.6</v>
      </c>
      <c r="D1026" s="2">
        <f>BILANCA!E21</f>
        <v>8616.6</v>
      </c>
      <c r="E1026" s="2">
        <v>0</v>
      </c>
      <c r="F1026" s="2">
        <v>0</v>
      </c>
      <c r="G1026" s="3">
        <f t="shared" si="38"/>
        <v>413.59680000000003</v>
      </c>
      <c r="H1026" s="3">
        <f t="shared" si="35"/>
        <v>0.7999999999992724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6524.92</v>
      </c>
      <c r="D1027" s="2">
        <f>BILANCA!E22</f>
        <v>6524.92</v>
      </c>
      <c r="E1027" s="2">
        <v>0</v>
      </c>
      <c r="F1027" s="2">
        <v>0</v>
      </c>
      <c r="G1027" s="3">
        <f t="shared" si="38"/>
        <v>332.77092000000005</v>
      </c>
      <c r="H1027" s="3">
        <f t="shared" si="35"/>
        <v>0.15999999999985448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20713.52</v>
      </c>
      <c r="D1029" s="2">
        <f>BILANCA!E24</f>
        <v>20713.52</v>
      </c>
      <c r="E1029" s="2">
        <v>0</v>
      </c>
      <c r="F1029" s="2">
        <v>0</v>
      </c>
      <c r="G1029" s="3">
        <f t="shared" si="38"/>
        <v>1180.6706399999998</v>
      </c>
      <c r="H1029" s="3">
        <f t="shared" si="35"/>
        <v>0.95999999999912689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2569.69</v>
      </c>
      <c r="D1030" s="2">
        <f>BILANCA!E25</f>
        <v>2569.69</v>
      </c>
      <c r="E1030" s="2">
        <v>0</v>
      </c>
      <c r="F1030" s="2">
        <v>0</v>
      </c>
      <c r="G1030" s="3">
        <f t="shared" si="38"/>
        <v>154.1814</v>
      </c>
      <c r="H1030" s="3">
        <f t="shared" si="35"/>
        <v>0.61999999999989086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47967.75</v>
      </c>
      <c r="D1031" s="2">
        <f>BILANCA!E26</f>
        <v>49055.59</v>
      </c>
      <c r="E1031" s="2">
        <v>0</v>
      </c>
      <c r="F1031" s="2">
        <v>0</v>
      </c>
      <c r="G1031" s="3">
        <f t="shared" si="38"/>
        <v>3067.6575300000004</v>
      </c>
      <c r="H1031" s="3">
        <f t="shared" si="35"/>
        <v>0.66000000000349246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307461.05</v>
      </c>
      <c r="D1033" s="2">
        <f>BILANCA!E28</f>
        <v>312516.43</v>
      </c>
      <c r="E1033" s="2">
        <v>0</v>
      </c>
      <c r="F1033" s="2">
        <v>0</v>
      </c>
      <c r="G1033" s="3">
        <f t="shared" si="38"/>
        <v>21447.359929999999</v>
      </c>
      <c r="H1033" s="3">
        <f t="shared" si="35"/>
        <v>0.47999999998137355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24133.579999999994</v>
      </c>
      <c r="D1040" s="2">
        <f>BILANCA!E35</f>
        <v>26403.979999999996</v>
      </c>
      <c r="E1040" s="2">
        <v>0</v>
      </c>
      <c r="F1040" s="2">
        <v>0</v>
      </c>
      <c r="G1040" s="3">
        <f t="shared" si="38"/>
        <v>2308.2461999999996</v>
      </c>
      <c r="H1040" s="3">
        <f t="shared" si="35"/>
        <v>0.44000000000960426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33051.74</v>
      </c>
      <c r="D1041" s="2">
        <f>BILANCA!E36</f>
        <v>35561.86</v>
      </c>
      <c r="E1041" s="2">
        <v>0</v>
      </c>
      <c r="F1041" s="2">
        <v>0</v>
      </c>
      <c r="G1041" s="3">
        <f t="shared" si="38"/>
        <v>3229.4392600000001</v>
      </c>
      <c r="H1041" s="3">
        <f t="shared" si="35"/>
        <v>0.40000000000145519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1135.6300000000001</v>
      </c>
      <c r="D1042" s="2">
        <f>BILANCA!E37</f>
        <v>1135.6300000000001</v>
      </c>
      <c r="E1042" s="2">
        <v>0</v>
      </c>
      <c r="F1042" s="2">
        <v>0</v>
      </c>
      <c r="G1042" s="3">
        <f t="shared" si="38"/>
        <v>109.02048000000002</v>
      </c>
      <c r="H1042" s="3">
        <f t="shared" si="35"/>
        <v>0.73999999999978172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10053.790000000001</v>
      </c>
      <c r="D1045" s="2">
        <f>BILANCA!E40</f>
        <v>10293.51</v>
      </c>
      <c r="E1045" s="2">
        <v>0</v>
      </c>
      <c r="F1045" s="2">
        <v>0</v>
      </c>
      <c r="G1045" s="3">
        <f t="shared" si="38"/>
        <v>1072.4283500000001</v>
      </c>
      <c r="H1045" s="3">
        <f t="shared" si="35"/>
        <v>0.69999999999890861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1916.1499999999999</v>
      </c>
      <c r="D1050" s="2">
        <f>BILANCA!E45</f>
        <v>1916.1499999999999</v>
      </c>
      <c r="E1050" s="2">
        <v>0</v>
      </c>
      <c r="F1050" s="2">
        <v>0</v>
      </c>
      <c r="G1050" s="3">
        <f t="shared" si="38"/>
        <v>229.93799999999999</v>
      </c>
      <c r="H1050" s="3">
        <f t="shared" si="35"/>
        <v>0.29999999999972715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749.54</v>
      </c>
      <c r="D1052" s="2">
        <f>BILANCA!E47</f>
        <v>749.54</v>
      </c>
      <c r="E1052" s="2">
        <v>0</v>
      </c>
      <c r="F1052" s="2">
        <v>0</v>
      </c>
      <c r="G1052" s="3">
        <f t="shared" si="38"/>
        <v>94.442039999999992</v>
      </c>
      <c r="H1052" s="3">
        <f t="shared" si="35"/>
        <v>0.92000000000007276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1166.6099999999999</v>
      </c>
      <c r="D1053" s="2">
        <f>BILANCA!E48</f>
        <v>1166.6099999999999</v>
      </c>
      <c r="E1053" s="2">
        <v>0</v>
      </c>
      <c r="F1053" s="2">
        <v>0</v>
      </c>
      <c r="G1053" s="3">
        <f t="shared" si="38"/>
        <v>150.49268999999998</v>
      </c>
      <c r="H1053" s="3">
        <f t="shared" si="35"/>
        <v>0.78000000000020009</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46091</v>
      </c>
      <c r="D1059" s="2">
        <f>BILANCA!E54</f>
        <v>47539.71</v>
      </c>
      <c r="E1059" s="2">
        <v>0</v>
      </c>
      <c r="F1059" s="2">
        <v>0</v>
      </c>
      <c r="G1059" s="3">
        <f t="shared" si="38"/>
        <v>6917.3505800000003</v>
      </c>
      <c r="H1059" s="3">
        <f t="shared" si="35"/>
        <v>0.29000000000087311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46091</v>
      </c>
      <c r="D1060" s="2">
        <f>BILANCA!E55</f>
        <v>47539.71</v>
      </c>
      <c r="E1060" s="2">
        <v>0</v>
      </c>
      <c r="F1060" s="2">
        <v>0</v>
      </c>
      <c r="G1060" s="3">
        <f t="shared" si="38"/>
        <v>7058.5210000000006</v>
      </c>
      <c r="H1060" s="3">
        <f t="shared" si="35"/>
        <v>0.29000000000087311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195878.03999999998</v>
      </c>
      <c r="D1074" s="2">
        <f>BILANCA!E69</f>
        <v>301653.22000000003</v>
      </c>
      <c r="E1074" s="2">
        <v>0</v>
      </c>
      <c r="F1074" s="2">
        <v>0</v>
      </c>
      <c r="G1074" s="3">
        <f t="shared" si="38"/>
        <v>51147.80672</v>
      </c>
      <c r="H1074" s="3">
        <f t="shared" si="35"/>
        <v>0.26000000000931323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79685.539999999994</v>
      </c>
      <c r="D1075" s="2">
        <f>BILANCA!E70</f>
        <v>0</v>
      </c>
      <c r="E1075" s="2">
        <v>0</v>
      </c>
      <c r="F1075" s="2">
        <v>0</v>
      </c>
      <c r="G1075" s="3">
        <f t="shared" si="38"/>
        <v>5179.5600999999997</v>
      </c>
      <c r="H1075" s="3">
        <f t="shared" si="35"/>
        <v>0.46000000000640284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79685.539999999994</v>
      </c>
      <c r="D1076" s="2">
        <f>BILANCA!E71</f>
        <v>0</v>
      </c>
      <c r="E1076" s="2">
        <v>0</v>
      </c>
      <c r="F1076" s="2">
        <v>0</v>
      </c>
      <c r="G1076" s="3">
        <f t="shared" si="38"/>
        <v>5259.2456400000001</v>
      </c>
      <c r="H1076" s="3">
        <f t="shared" si="35"/>
        <v>0.46000000000640284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79685.539999999994</v>
      </c>
      <c r="D1078" s="2">
        <f>BILANCA!E73</f>
        <v>0</v>
      </c>
      <c r="E1078" s="2">
        <v>0</v>
      </c>
      <c r="F1078" s="2">
        <v>0</v>
      </c>
      <c r="G1078" s="3">
        <f t="shared" si="38"/>
        <v>5418.61672</v>
      </c>
      <c r="H1078" s="3">
        <f t="shared" si="35"/>
        <v>0.46000000000640284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1872.9299999999998</v>
      </c>
      <c r="D1087" s="2">
        <f>BILANCA!E82</f>
        <v>3509.58</v>
      </c>
      <c r="E1087" s="2">
        <v>0</v>
      </c>
      <c r="F1087" s="2">
        <v>0</v>
      </c>
      <c r="G1087" s="3">
        <f t="shared" si="38"/>
        <v>684.69092999999998</v>
      </c>
      <c r="H1087" s="3">
        <f t="shared" si="35"/>
        <v>0.49000000000023647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443.98</v>
      </c>
      <c r="E1089" s="2">
        <v>0</v>
      </c>
      <c r="F1089" s="2">
        <v>0</v>
      </c>
      <c r="G1089" s="3">
        <f t="shared" si="38"/>
        <v>70.148840000000007</v>
      </c>
      <c r="H1089" s="3">
        <f t="shared" si="35"/>
        <v>1.999999999998181E-2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467.65</v>
      </c>
      <c r="D1090" s="2">
        <f>BILANCA!E85</f>
        <v>467.65</v>
      </c>
      <c r="E1090" s="2">
        <v>0</v>
      </c>
      <c r="F1090" s="2">
        <v>0</v>
      </c>
      <c r="G1090" s="3">
        <f t="shared" si="38"/>
        <v>112.23599999999999</v>
      </c>
      <c r="H1090" s="3">
        <f t="shared" si="35"/>
        <v>0.70000000000004547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1405.28</v>
      </c>
      <c r="D1092" s="2">
        <f>BILANCA!E87</f>
        <v>2597.9499999999998</v>
      </c>
      <c r="E1092" s="2">
        <v>0</v>
      </c>
      <c r="F1092" s="2">
        <v>0</v>
      </c>
      <c r="G1092" s="3">
        <f t="shared" si="38"/>
        <v>541.29676000000006</v>
      </c>
      <c r="H1092" s="3">
        <f t="shared" si="35"/>
        <v>0.33000000000015461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2454.71</v>
      </c>
      <c r="D1152" s="2">
        <f>BILANCA!E147</f>
        <v>298143.64</v>
      </c>
      <c r="E1152" s="2">
        <v>0</v>
      </c>
      <c r="F1152" s="2">
        <v>0</v>
      </c>
      <c r="G1152" s="3">
        <f t="shared" si="38"/>
        <v>85021.362580000001</v>
      </c>
      <c r="H1152" s="3">
        <f t="shared" si="41"/>
        <v>0.64999999998599378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157196.06</v>
      </c>
      <c r="E1155" s="2">
        <v>0</v>
      </c>
      <c r="F1155" s="2">
        <v>0</v>
      </c>
      <c r="G1155" s="3">
        <f t="shared" si="38"/>
        <v>45586.857399999994</v>
      </c>
      <c r="H1155" s="3">
        <f t="shared" si="41"/>
        <v>5.9999999997671694E-2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124468.44</v>
      </c>
      <c r="E1161" s="2">
        <v>0</v>
      </c>
      <c r="F1161" s="2">
        <v>0</v>
      </c>
      <c r="G1161" s="3">
        <f t="shared" si="38"/>
        <v>37589.46888</v>
      </c>
      <c r="H1161" s="3">
        <f t="shared" si="41"/>
        <v>0.44000000000232831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32727.62</v>
      </c>
      <c r="E1163" s="2">
        <v>0</v>
      </c>
      <c r="F1163" s="2">
        <v>0</v>
      </c>
      <c r="G1163" s="3">
        <f t="shared" si="38"/>
        <v>10014.65172</v>
      </c>
      <c r="H1163" s="3">
        <f t="shared" si="41"/>
        <v>0.38000000000101863</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2454.71</v>
      </c>
      <c r="D1166" s="2">
        <f>BILANCA!E161</f>
        <v>2208.71</v>
      </c>
      <c r="E1166" s="2">
        <v>0</v>
      </c>
      <c r="F1166" s="2">
        <v>0</v>
      </c>
      <c r="G1166" s="3">
        <f t="shared" si="38"/>
        <v>1072.0522799999999</v>
      </c>
      <c r="H1166" s="3">
        <f t="shared" si="41"/>
        <v>0.57999999999992724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138738.87</v>
      </c>
      <c r="E1167" s="2">
        <v>0</v>
      </c>
      <c r="F1167" s="2">
        <v>0</v>
      </c>
      <c r="G1167" s="3">
        <f t="shared" si="38"/>
        <v>43564.00518</v>
      </c>
      <c r="H1167" s="3">
        <f t="shared" si="41"/>
        <v>0.13000000000465661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111864.86</v>
      </c>
      <c r="D1176" s="2">
        <f>BILANCA!E171</f>
        <v>0</v>
      </c>
      <c r="E1176" s="2">
        <v>0</v>
      </c>
      <c r="F1176" s="2">
        <v>0</v>
      </c>
      <c r="G1176" s="3">
        <f t="shared" si="38"/>
        <v>18569.566760000002</v>
      </c>
      <c r="H1176" s="3">
        <f t="shared" si="41"/>
        <v>0.13999999999941792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111864.86</v>
      </c>
      <c r="D1179" s="2">
        <f>BILANCA!E174</f>
        <v>0</v>
      </c>
      <c r="E1179" s="2">
        <v>0</v>
      </c>
      <c r="F1179" s="2">
        <v>0</v>
      </c>
      <c r="G1179" s="3">
        <f t="shared" si="38"/>
        <v>18905.161340000002</v>
      </c>
      <c r="H1179" s="3">
        <f t="shared" si="41"/>
        <v>0.13999999999941792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409256.02999999997</v>
      </c>
      <c r="D1180" s="2">
        <f>BILANCA!E176</f>
        <v>481310.55999999994</v>
      </c>
      <c r="E1180" s="2">
        <v>0</v>
      </c>
      <c r="F1180" s="2">
        <v>0</v>
      </c>
      <c r="G1180" s="3">
        <f t="shared" si="38"/>
        <v>233219.11549999999</v>
      </c>
      <c r="H1180" s="3">
        <f t="shared" si="41"/>
        <v>0.47000000003026798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133082.44</v>
      </c>
      <c r="D1181" s="2">
        <f>BILANCA!E177</f>
        <v>286734.75999999995</v>
      </c>
      <c r="E1181" s="2">
        <v>0</v>
      </c>
      <c r="F1181" s="2">
        <v>0</v>
      </c>
      <c r="G1181" s="3">
        <f t="shared" si="38"/>
        <v>120820.38515999999</v>
      </c>
      <c r="H1181" s="3">
        <f t="shared" si="41"/>
        <v>0.68000000005122274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128072.38</v>
      </c>
      <c r="D1182" s="2">
        <f>BILANCA!E178</f>
        <v>140524.87</v>
      </c>
      <c r="E1182" s="2">
        <v>0</v>
      </c>
      <c r="F1182" s="2">
        <v>0</v>
      </c>
      <c r="G1182" s="3">
        <f t="shared" si="38"/>
        <v>70369.004639999999</v>
      </c>
      <c r="H1182" s="3">
        <f t="shared" si="41"/>
        <v>0.51000000000931323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111725.91</v>
      </c>
      <c r="D1183" s="2">
        <f>BILANCA!E179</f>
        <v>124804.47</v>
      </c>
      <c r="E1183" s="2">
        <v>0</v>
      </c>
      <c r="F1183" s="2">
        <v>0</v>
      </c>
      <c r="G1183" s="3">
        <f t="shared" si="38"/>
        <v>62510.929049999992</v>
      </c>
      <c r="H1183" s="3">
        <f t="shared" si="41"/>
        <v>0.55999999999767169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14605.03</v>
      </c>
      <c r="D1184" s="2">
        <f>BILANCA!E180</f>
        <v>15523.13</v>
      </c>
      <c r="E1184" s="2">
        <v>0</v>
      </c>
      <c r="F1184" s="2">
        <v>0</v>
      </c>
      <c r="G1184" s="3">
        <f t="shared" si="38"/>
        <v>7943.3244599999998</v>
      </c>
      <c r="H1184" s="3">
        <f t="shared" si="41"/>
        <v>0.15999999999985448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1741.44</v>
      </c>
      <c r="D1200" s="2">
        <f>BILANCA!E196</f>
        <v>197.27</v>
      </c>
      <c r="E1200" s="2">
        <v>0</v>
      </c>
      <c r="F1200" s="2">
        <v>0</v>
      </c>
      <c r="G1200" s="3">
        <f t="shared" si="38"/>
        <v>405.83620000000002</v>
      </c>
      <c r="H1200" s="3">
        <f t="shared" si="41"/>
        <v>0.7100000000000648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141199.82999999999</v>
      </c>
      <c r="E1251" s="2">
        <v>0</v>
      </c>
      <c r="F1251" s="2">
        <v>0</v>
      </c>
      <c r="G1251" s="3">
        <f>B1251/1000*C1251+B1251/500*D1251</f>
        <v>68058.318059999991</v>
      </c>
      <c r="H1251" s="3">
        <f>ABS(C1251-ROUND(C1251,0))+ABS(D1251-ROUND(D1251,0))</f>
        <v>0.17000000001280569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5010.0600000000004</v>
      </c>
      <c r="D1252" s="2">
        <f>BILANCA!E248</f>
        <v>5010.0600000000004</v>
      </c>
      <c r="E1252" s="2">
        <v>0</v>
      </c>
      <c r="F1252" s="2">
        <v>0</v>
      </c>
      <c r="G1252" s="3">
        <f t="shared" si="38"/>
        <v>3637.3035600000003</v>
      </c>
      <c r="H1252" s="3">
        <f t="shared" si="41"/>
        <v>0.12000000000080036</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5010.0600000000004</v>
      </c>
      <c r="D1254" s="2">
        <f>BILANCA!E250</f>
        <v>5010.0600000000004</v>
      </c>
      <c r="E1254" s="2">
        <v>0</v>
      </c>
      <c r="F1254" s="2">
        <v>0</v>
      </c>
      <c r="G1254" s="3">
        <f t="shared" si="38"/>
        <v>3667.3639200000007</v>
      </c>
      <c r="H1254" s="3">
        <f t="shared" si="41"/>
        <v>0.12000000000080036</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276173.58999999997</v>
      </c>
      <c r="D1255" s="2">
        <f>BILANCA!E251</f>
        <v>194575.8</v>
      </c>
      <c r="E1255" s="2">
        <v>0</v>
      </c>
      <c r="F1255" s="2">
        <v>0</v>
      </c>
      <c r="G1255" s="3">
        <f t="shared" si="38"/>
        <v>163004.67154999997</v>
      </c>
      <c r="H1255" s="3">
        <f t="shared" si="41"/>
        <v>0.61000000004423782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213377.99</v>
      </c>
      <c r="D1256" s="2">
        <f>BILANCA!E252</f>
        <v>179657.34</v>
      </c>
      <c r="E1256" s="2">
        <v>0</v>
      </c>
      <c r="F1256" s="2">
        <v>0</v>
      </c>
      <c r="G1256" s="3">
        <f t="shared" si="38"/>
        <v>140882.39681999999</v>
      </c>
      <c r="H1256" s="3">
        <f t="shared" si="41"/>
        <v>0.35000000000582077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213377.99</v>
      </c>
      <c r="D1257" s="2">
        <f>BILANCA!E253</f>
        <v>179657.34</v>
      </c>
      <c r="E1257" s="2">
        <v>0</v>
      </c>
      <c r="F1257" s="2">
        <v>0</v>
      </c>
      <c r="G1257" s="3">
        <f t="shared" si="38"/>
        <v>141455.08948999998</v>
      </c>
      <c r="H1257" s="3">
        <f t="shared" si="41"/>
        <v>0.35000000000582077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61302.09</v>
      </c>
      <c r="D1259" s="2">
        <f>BILANCA!E255</f>
        <v>-143525.11000000002</v>
      </c>
      <c r="E1259" s="2">
        <v>0</v>
      </c>
      <c r="F1259" s="2">
        <v>0</v>
      </c>
      <c r="G1259" s="3">
        <f t="shared" si="38"/>
        <v>-56211.284370000001</v>
      </c>
      <c r="H1259" s="3">
        <f t="shared" si="41"/>
        <v>0.20000000001164153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61302.09</v>
      </c>
      <c r="D1260" s="2">
        <f>BILANCA!E256</f>
        <v>0</v>
      </c>
      <c r="E1260" s="2">
        <v>0</v>
      </c>
      <c r="F1260" s="2">
        <v>0</v>
      </c>
      <c r="G1260" s="3">
        <f t="shared" si="38"/>
        <v>15325.522499999999</v>
      </c>
      <c r="H1260" s="3">
        <f t="shared" si="41"/>
        <v>8.999999999650754E-2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61302.09</v>
      </c>
      <c r="D1261" s="2">
        <f>BILANCA!E257</f>
        <v>0</v>
      </c>
      <c r="E1261" s="2">
        <v>0</v>
      </c>
      <c r="F1261" s="2">
        <v>0</v>
      </c>
      <c r="G1261" s="3">
        <f t="shared" si="38"/>
        <v>15386.824589999998</v>
      </c>
      <c r="H1261" s="3">
        <f t="shared" si="41"/>
        <v>8.999999999650754E-2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143525.11000000002</v>
      </c>
      <c r="E1264" s="2">
        <v>0</v>
      </c>
      <c r="F1264" s="2">
        <v>0</v>
      </c>
      <c r="G1264" s="3">
        <f t="shared" si="38"/>
        <v>72910.755880000012</v>
      </c>
      <c r="H1264" s="3">
        <f t="shared" si="41"/>
        <v>0.11000000001513399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140529.97</v>
      </c>
      <c r="E1265" s="2">
        <v>0</v>
      </c>
      <c r="F1265" s="2">
        <v>0</v>
      </c>
      <c r="G1265" s="3">
        <f t="shared" si="38"/>
        <v>71670.284700000004</v>
      </c>
      <c r="H1265" s="3">
        <f t="shared" si="41"/>
        <v>2.9999999998835847E-2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2995.14</v>
      </c>
      <c r="E1266" s="2">
        <v>0</v>
      </c>
      <c r="F1266" s="2">
        <v>0</v>
      </c>
      <c r="G1266" s="3">
        <f t="shared" si="38"/>
        <v>1533.5116800000001</v>
      </c>
      <c r="H1266" s="3">
        <f t="shared" si="41"/>
        <v>0.13999999999987267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1493.51</v>
      </c>
      <c r="D1278" s="2">
        <f>BILANCA!E274</f>
        <v>158443.57</v>
      </c>
      <c r="E1278" s="2">
        <v>0</v>
      </c>
      <c r="F1278" s="2">
        <v>0</v>
      </c>
      <c r="G1278" s="3">
        <f t="shared" si="38"/>
        <v>85326.01420000002</v>
      </c>
      <c r="H1278" s="3">
        <f t="shared" si="41"/>
        <v>0.91999999999302418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157196.06</v>
      </c>
      <c r="E1281" s="2">
        <v>0</v>
      </c>
      <c r="F1281" s="2">
        <v>0</v>
      </c>
      <c r="G1281" s="3">
        <f t="shared" si="48"/>
        <v>85200.264520000012</v>
      </c>
      <c r="H1281" s="3">
        <f t="shared" si="49"/>
        <v>5.9999999997671694E-2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124468.44</v>
      </c>
      <c r="E1287" s="2">
        <v>0</v>
      </c>
      <c r="F1287" s="2">
        <v>0</v>
      </c>
      <c r="G1287" s="3">
        <f t="shared" si="48"/>
        <v>68955.515760000009</v>
      </c>
      <c r="H1287" s="3">
        <f t="shared" si="49"/>
        <v>0.44000000000232831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32727.62</v>
      </c>
      <c r="E1289" s="2">
        <v>0</v>
      </c>
      <c r="F1289" s="2">
        <v>0</v>
      </c>
      <c r="G1289" s="3">
        <f t="shared" si="48"/>
        <v>18262.01196</v>
      </c>
      <c r="H1289" s="3">
        <f t="shared" si="49"/>
        <v>0.38000000000101863</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1493.51</v>
      </c>
      <c r="D1292" s="2">
        <f>BILANCA!E288</f>
        <v>1247.51</v>
      </c>
      <c r="E1292" s="2">
        <v>0</v>
      </c>
      <c r="F1292" s="2">
        <v>0</v>
      </c>
      <c r="G1292" s="3">
        <f t="shared" si="48"/>
        <v>1124.7654599999998</v>
      </c>
      <c r="H1292" s="3">
        <f t="shared" si="49"/>
        <v>0.98000000000001819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135186</v>
      </c>
      <c r="E1301" s="2">
        <v>0</v>
      </c>
      <c r="F1301" s="2">
        <v>0</v>
      </c>
      <c r="G1301" s="3">
        <f t="shared" si="38"/>
        <v>78678.251999999993</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135186</v>
      </c>
      <c r="E1302" s="2">
        <v>0</v>
      </c>
      <c r="F1302" s="2">
        <v>0</v>
      </c>
      <c r="G1302" s="3">
        <f t="shared" si="38"/>
        <v>78948.623999999996</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1393.59</v>
      </c>
      <c r="D1305" s="2">
        <f>BILANCA!E302</f>
        <v>0</v>
      </c>
      <c r="E1305" s="2">
        <v>0</v>
      </c>
      <c r="F1305" s="2">
        <v>0</v>
      </c>
      <c r="G1305" s="3">
        <f t="shared" si="38"/>
        <v>411.10904999999997</v>
      </c>
      <c r="H1305" s="3">
        <f t="shared" si="41"/>
        <v>0.41000000000008185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1061.1199999999999</v>
      </c>
      <c r="D1306" s="2">
        <f>BILANCA!E303</f>
        <v>298143.64</v>
      </c>
      <c r="E1306" s="2">
        <v>0</v>
      </c>
      <c r="F1306" s="2">
        <v>0</v>
      </c>
      <c r="G1306" s="3">
        <f t="shared" si="38"/>
        <v>176815.12639999998</v>
      </c>
      <c r="H1306" s="3">
        <f t="shared" si="41"/>
        <v>0.47999999998592102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1405.28</v>
      </c>
      <c r="D1314" s="2">
        <f>BILANCA!E311</f>
        <v>2597.9499999999998</v>
      </c>
      <c r="E1314" s="2">
        <v>0</v>
      </c>
      <c r="F1314" s="2">
        <v>0</v>
      </c>
      <c r="G1314" s="3">
        <f t="shared" si="52"/>
        <v>2006.7587199999998</v>
      </c>
      <c r="H1314" s="3">
        <f t="shared" si="41"/>
        <v>0.33000000000015461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128072.38</v>
      </c>
      <c r="D1340" s="2">
        <f>BILANCA!E337</f>
        <v>140524.87</v>
      </c>
      <c r="E1340" s="2">
        <v>0</v>
      </c>
      <c r="F1340" s="2">
        <v>0</v>
      </c>
      <c r="G1340" s="3">
        <f t="shared" si="52"/>
        <v>135010.2996</v>
      </c>
      <c r="H1340" s="3">
        <f t="shared" si="41"/>
        <v>0.51000000000931323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30903</v>
      </c>
      <c r="E1373" s="2">
        <v>0</v>
      </c>
      <c r="F1373" s="2">
        <v>0</v>
      </c>
      <c r="G1373" s="3">
        <f t="shared" si="59"/>
        <v>22435.577999999998</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108148.8</v>
      </c>
      <c r="E1374" s="2">
        <v>0</v>
      </c>
      <c r="F1374" s="2">
        <v>0</v>
      </c>
      <c r="G1374" s="3">
        <f t="shared" si="59"/>
        <v>78732.326400000005</v>
      </c>
      <c r="H1374" s="3">
        <f t="shared" si="60"/>
        <v>0.19999999999708962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2148.0300000000002</v>
      </c>
      <c r="E1383" s="2">
        <v>0</v>
      </c>
      <c r="F1383" s="2">
        <v>0</v>
      </c>
      <c r="G1383" s="3">
        <f t="shared" si="59"/>
        <v>1602.4303800000002</v>
      </c>
      <c r="H1383" s="3">
        <f t="shared" si="60"/>
        <v>3.0000000000200089E-2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135186</v>
      </c>
      <c r="E1399" s="2">
        <v>0</v>
      </c>
      <c r="F1399" s="2">
        <v>0</v>
      </c>
      <c r="G1399" s="3">
        <f t="shared" si="61"/>
        <v>105174.708</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1631483.33</v>
      </c>
      <c r="D1510" s="2">
        <f>'RAS-funkcijski'!E114</f>
        <v>1776675.77</v>
      </c>
      <c r="E1510" s="2">
        <v>0</v>
      </c>
      <c r="F1510" s="2">
        <v>0</v>
      </c>
      <c r="G1510" s="3">
        <f t="shared" si="52"/>
        <v>570331.83570000005</v>
      </c>
      <c r="H1510" s="3">
        <f t="shared" si="63"/>
        <v>0.56000000005587935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1631483.33</v>
      </c>
      <c r="D1514" s="2">
        <f>'RAS-funkcijski'!E118</f>
        <v>1776675.77</v>
      </c>
      <c r="E1514" s="2">
        <v>0</v>
      </c>
      <c r="F1514" s="2">
        <v>0</v>
      </c>
      <c r="G1514" s="3">
        <f t="shared" si="52"/>
        <v>591071.17518000002</v>
      </c>
      <c r="H1514" s="3">
        <f t="shared" si="63"/>
        <v>0.56000000005587935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1631483.33</v>
      </c>
      <c r="D1516" s="2">
        <f>'RAS-funkcijski'!E120</f>
        <v>1776675.77</v>
      </c>
      <c r="E1516" s="2">
        <v>0</v>
      </c>
      <c r="F1516" s="2">
        <v>0</v>
      </c>
      <c r="G1516" s="3">
        <f t="shared" si="52"/>
        <v>601440.84492000006</v>
      </c>
      <c r="H1516" s="3">
        <f t="shared" si="63"/>
        <v>0.56000000005587935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1631483.33</v>
      </c>
      <c r="D1537" s="14">
        <f>'RAS-funkcijski'!E141</f>
        <v>1776675.77</v>
      </c>
      <c r="E1537" s="14">
        <v>0</v>
      </c>
      <c r="F1537" s="14">
        <v>0</v>
      </c>
      <c r="G1537" s="15">
        <f t="shared" si="52"/>
        <v>710322.37719000003</v>
      </c>
      <c r="H1537" s="15">
        <f t="shared" si="63"/>
        <v>0.56000000005587935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40175.65</v>
      </c>
      <c r="E1538" s="7">
        <v>0</v>
      </c>
      <c r="F1538" s="7">
        <v>0</v>
      </c>
      <c r="G1538" s="8">
        <f t="shared" si="52"/>
        <v>80.351300000000009</v>
      </c>
      <c r="H1538" s="8">
        <f t="shared" si="63"/>
        <v>0.34999999999854481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40175.65</v>
      </c>
      <c r="E1539" s="2">
        <v>0</v>
      </c>
      <c r="F1539" s="2">
        <v>0</v>
      </c>
      <c r="G1539" s="3">
        <f t="shared" si="52"/>
        <v>160.70260000000002</v>
      </c>
      <c r="H1539" s="3">
        <f t="shared" si="63"/>
        <v>0.34999999999854481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40175.65</v>
      </c>
      <c r="E1540" s="2">
        <v>0</v>
      </c>
      <c r="F1540" s="2">
        <v>0</v>
      </c>
      <c r="G1540" s="3">
        <f t="shared" si="52"/>
        <v>241.05390000000003</v>
      </c>
      <c r="H1540" s="3">
        <f t="shared" si="63"/>
        <v>0.34999999999854481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40175.65</v>
      </c>
      <c r="E1542" s="2">
        <v>0</v>
      </c>
      <c r="F1542" s="2">
        <v>0</v>
      </c>
      <c r="G1542" s="3">
        <f t="shared" si="52"/>
        <v>401.75650000000002</v>
      </c>
      <c r="H1542" s="3">
        <f t="shared" si="63"/>
        <v>0.34999999999854481</v>
      </c>
      <c r="I1542" s="11">
        <f t="shared" si="64"/>
        <v>140.61477499941537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128072.38</v>
      </c>
      <c r="D1582" s="7"/>
      <c r="E1582" s="7">
        <v>0</v>
      </c>
      <c r="F1582" s="7">
        <v>0</v>
      </c>
      <c r="G1582" s="8">
        <f t="shared" ref="G1582:G1686" si="70">B1582/1000*C1582</f>
        <v>128.07238000000001</v>
      </c>
      <c r="H1582" s="8">
        <f t="shared" ref="H1582:H1686" si="71">ABS(C1582-ROUND(C1582,0))</f>
        <v>0.38000000000465661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1809588.58</v>
      </c>
      <c r="D1583" s="2">
        <v>0</v>
      </c>
      <c r="E1583" s="2">
        <v>0</v>
      </c>
      <c r="F1583" s="2">
        <v>0</v>
      </c>
      <c r="G1583" s="3">
        <f t="shared" si="70"/>
        <v>3619.1771600000002</v>
      </c>
      <c r="H1583" s="3">
        <f t="shared" si="71"/>
        <v>0.41999999992549419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142186.78</v>
      </c>
      <c r="D1584" s="2">
        <v>0</v>
      </c>
      <c r="E1584" s="2">
        <v>0</v>
      </c>
      <c r="F1584" s="2">
        <v>0</v>
      </c>
      <c r="G1584" s="3">
        <f t="shared" si="70"/>
        <v>426.56034</v>
      </c>
      <c r="H1584" s="3">
        <f t="shared" si="71"/>
        <v>0.22000000000116415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1660978.44</v>
      </c>
      <c r="D1585" s="2">
        <v>0</v>
      </c>
      <c r="E1585" s="2">
        <v>0</v>
      </c>
      <c r="F1585" s="2">
        <v>0</v>
      </c>
      <c r="G1585" s="3">
        <f t="shared" si="70"/>
        <v>6643.9137600000004</v>
      </c>
      <c r="H1585" s="3">
        <f t="shared" si="71"/>
        <v>0.43999999994412065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1414565.16</v>
      </c>
      <c r="D1586" s="2">
        <v>0</v>
      </c>
      <c r="E1586" s="2">
        <v>0</v>
      </c>
      <c r="F1586" s="2">
        <v>0</v>
      </c>
      <c r="G1586" s="3">
        <f t="shared" si="70"/>
        <v>7072.8257999999996</v>
      </c>
      <c r="H1586" s="3">
        <f t="shared" si="71"/>
        <v>0.15999999991618097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244300.75</v>
      </c>
      <c r="D1587" s="2">
        <v>0</v>
      </c>
      <c r="E1587" s="2">
        <v>0</v>
      </c>
      <c r="F1587" s="2">
        <v>0</v>
      </c>
      <c r="G1587" s="3">
        <f t="shared" si="70"/>
        <v>1465.8045</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349.2</v>
      </c>
      <c r="D1588" s="2">
        <v>0</v>
      </c>
      <c r="E1588" s="2">
        <v>0</v>
      </c>
      <c r="F1588" s="2">
        <v>0</v>
      </c>
      <c r="G1588" s="3">
        <f t="shared" si="70"/>
        <v>2.4443999999999999</v>
      </c>
      <c r="H1588" s="3">
        <f t="shared" si="71"/>
        <v>0.19999999999998863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1249.53</v>
      </c>
      <c r="D1592" s="2">
        <v>0</v>
      </c>
      <c r="E1592" s="2">
        <v>0</v>
      </c>
      <c r="F1592" s="2">
        <v>0</v>
      </c>
      <c r="G1592" s="3">
        <f t="shared" si="70"/>
        <v>13.744829999999999</v>
      </c>
      <c r="H1592" s="3">
        <f t="shared" si="71"/>
        <v>0.47000000000002728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513.79999999999995</v>
      </c>
      <c r="D1593" s="2">
        <v>0</v>
      </c>
      <c r="E1593" s="2">
        <v>0</v>
      </c>
      <c r="F1593" s="2">
        <v>0</v>
      </c>
      <c r="G1593" s="3">
        <f t="shared" si="70"/>
        <v>6.1655999999999995</v>
      </c>
      <c r="H1593" s="3">
        <f t="shared" si="71"/>
        <v>0.20000000000004547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6423.36</v>
      </c>
      <c r="D1594" s="2">
        <v>0</v>
      </c>
      <c r="E1594" s="2">
        <v>0</v>
      </c>
      <c r="F1594" s="2">
        <v>0</v>
      </c>
      <c r="G1594" s="3">
        <f t="shared" si="70"/>
        <v>83.503679999999989</v>
      </c>
      <c r="H1594" s="3">
        <f t="shared" si="71"/>
        <v>0.35999999999967258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1655936.2600000002</v>
      </c>
      <c r="D1602" s="2">
        <v>0</v>
      </c>
      <c r="E1602" s="2">
        <v>0</v>
      </c>
      <c r="F1602" s="2">
        <v>0</v>
      </c>
      <c r="G1602" s="3">
        <f t="shared" si="70"/>
        <v>34774.66146000001</v>
      </c>
      <c r="H1602" s="3">
        <f t="shared" si="71"/>
        <v>0.26000000024214387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986.95</v>
      </c>
      <c r="D1603" s="2">
        <v>0</v>
      </c>
      <c r="E1603" s="2">
        <v>0</v>
      </c>
      <c r="F1603" s="2">
        <v>0</v>
      </c>
      <c r="G1603" s="3">
        <f t="shared" si="70"/>
        <v>21.712900000000001</v>
      </c>
      <c r="H1603" s="3">
        <f t="shared" si="71"/>
        <v>4.9999999999954525E-2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1648525.9500000002</v>
      </c>
      <c r="D1604" s="2">
        <v>0</v>
      </c>
      <c r="E1604" s="2">
        <v>0</v>
      </c>
      <c r="F1604" s="2">
        <v>0</v>
      </c>
      <c r="G1604" s="3">
        <f t="shared" si="70"/>
        <v>37916.096850000002</v>
      </c>
      <c r="H1604" s="3">
        <f t="shared" si="71"/>
        <v>4.9999999813735485E-2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1401486.6</v>
      </c>
      <c r="D1605" s="2">
        <v>0</v>
      </c>
      <c r="E1605" s="2">
        <v>0</v>
      </c>
      <c r="F1605" s="2">
        <v>0</v>
      </c>
      <c r="G1605" s="3">
        <f t="shared" si="70"/>
        <v>33635.678400000004</v>
      </c>
      <c r="H1605" s="3">
        <f t="shared" si="71"/>
        <v>0.39999999990686774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243497.60000000001</v>
      </c>
      <c r="D1606" s="2">
        <v>0</v>
      </c>
      <c r="E1606" s="2">
        <v>0</v>
      </c>
      <c r="F1606" s="2">
        <v>0</v>
      </c>
      <c r="G1606" s="3">
        <f t="shared" si="70"/>
        <v>6087.4400000000005</v>
      </c>
      <c r="H1606" s="3">
        <f t="shared" si="71"/>
        <v>0.39999999999417923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440.33</v>
      </c>
      <c r="D1607" s="2">
        <v>0</v>
      </c>
      <c r="E1607" s="2">
        <v>0</v>
      </c>
      <c r="F1607" s="2">
        <v>0</v>
      </c>
      <c r="G1607" s="3">
        <f t="shared" si="70"/>
        <v>11.44858</v>
      </c>
      <c r="H1607" s="3">
        <f t="shared" si="71"/>
        <v>0.32999999999998408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1249.53</v>
      </c>
      <c r="D1611" s="2">
        <v>0</v>
      </c>
      <c r="E1611" s="2">
        <v>0</v>
      </c>
      <c r="F1611" s="2">
        <v>0</v>
      </c>
      <c r="G1611" s="3">
        <f t="shared" si="70"/>
        <v>37.485900000000001</v>
      </c>
      <c r="H1611" s="3">
        <f t="shared" si="71"/>
        <v>0.47000000000002728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1851.89</v>
      </c>
      <c r="D1612" s="2">
        <v>0</v>
      </c>
      <c r="E1612" s="2">
        <v>0</v>
      </c>
      <c r="F1612" s="2">
        <v>0</v>
      </c>
      <c r="G1612" s="3">
        <f t="shared" si="70"/>
        <v>57.408590000000004</v>
      </c>
      <c r="H1612" s="3">
        <f t="shared" si="71"/>
        <v>0.10999999999989996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6423.36</v>
      </c>
      <c r="D1613" s="2">
        <v>0</v>
      </c>
      <c r="E1613" s="2">
        <v>0</v>
      </c>
      <c r="F1613" s="2">
        <v>0</v>
      </c>
      <c r="G1613" s="3">
        <f t="shared" si="70"/>
        <v>205.54751999999999</v>
      </c>
      <c r="H1613" s="3">
        <f t="shared" si="71"/>
        <v>0.35999999999967258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281724.69999999972</v>
      </c>
      <c r="D1621" s="2">
        <v>0</v>
      </c>
      <c r="E1621" s="2">
        <v>0</v>
      </c>
      <c r="F1621" s="2">
        <v>0</v>
      </c>
      <c r="G1621" s="3">
        <f t="shared" si="70"/>
        <v>11268.987999999988</v>
      </c>
      <c r="H1621" s="3">
        <f t="shared" si="71"/>
        <v>0.30000000027939677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281724.69999999995</v>
      </c>
      <c r="D1681" s="2">
        <v>0</v>
      </c>
      <c r="E1681" s="2">
        <v>0</v>
      </c>
      <c r="F1681" s="2">
        <v>0</v>
      </c>
      <c r="G1681" s="3">
        <f t="shared" si="70"/>
        <v>28172.469999999998</v>
      </c>
      <c r="H1681" s="3">
        <f t="shared" si="71"/>
        <v>0.30000000004656613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140524.87</v>
      </c>
      <c r="D1683" s="2">
        <v>0</v>
      </c>
      <c r="E1683" s="2">
        <v>0</v>
      </c>
      <c r="F1683" s="2">
        <v>0</v>
      </c>
      <c r="G1683" s="3">
        <f t="shared" si="70"/>
        <v>14333.536739999998</v>
      </c>
      <c r="H1683" s="3">
        <f t="shared" si="71"/>
        <v>0.13000000000465661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141199.82999999999</v>
      </c>
      <c r="D1686" s="14">
        <v>0</v>
      </c>
      <c r="E1686" s="14">
        <v>0</v>
      </c>
      <c r="F1686" s="14">
        <v>0</v>
      </c>
      <c r="G1686" s="15">
        <f t="shared" si="70"/>
        <v>14825.982149999998</v>
      </c>
      <c r="H1686" s="15">
        <f t="shared" si="71"/>
        <v>0.17000000001280569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2018</v>
      </c>
      <c r="B1" s="399"/>
      <c r="C1" s="399"/>
    </row>
    <row r="2" spans="1:16" ht="33" customHeight="1" x14ac:dyDescent="0.2">
      <c r="A2" s="400" t="s">
        <v>2019</v>
      </c>
      <c r="B2" s="401"/>
      <c r="C2" s="398"/>
      <c r="D2" s="5"/>
      <c r="E2" s="5"/>
      <c r="F2" s="5"/>
      <c r="G2" s="5"/>
      <c r="H2" s="5"/>
      <c r="I2" s="5"/>
      <c r="J2" s="5"/>
      <c r="K2" s="5"/>
      <c r="L2" s="5"/>
      <c r="M2" s="5"/>
      <c r="N2" s="5"/>
      <c r="O2" s="5"/>
      <c r="P2" s="5"/>
    </row>
    <row r="3" spans="1:16" ht="18.75" customHeight="1" x14ac:dyDescent="0.2">
      <c r="A3" s="222" t="s">
        <v>2020</v>
      </c>
      <c r="B3" s="402"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8" t="s">
        <v>2102</v>
      </c>
      <c r="C46" s="398"/>
      <c r="D46" s="5"/>
      <c r="E46" s="5"/>
      <c r="F46" s="5"/>
      <c r="G46" s="5"/>
      <c r="H46" s="5"/>
      <c r="I46" s="5"/>
      <c r="J46" s="5"/>
      <c r="K46" s="5"/>
      <c r="L46" s="5"/>
      <c r="M46" s="5"/>
      <c r="N46" s="5"/>
      <c r="O46" s="5"/>
      <c r="P46" s="5"/>
    </row>
    <row r="47" spans="1:16" ht="66" hidden="1" customHeight="1" x14ac:dyDescent="0.2">
      <c r="A47" s="39" t="s">
        <v>2103</v>
      </c>
      <c r="B47" s="409" t="s">
        <v>2104</v>
      </c>
      <c r="C47" s="409"/>
      <c r="D47" s="5"/>
      <c r="E47" s="5"/>
      <c r="F47" s="5"/>
      <c r="G47" s="5"/>
      <c r="H47" s="5"/>
      <c r="I47" s="5"/>
      <c r="J47" s="5"/>
      <c r="K47" s="5"/>
      <c r="L47" s="5"/>
      <c r="M47" s="5"/>
      <c r="N47" s="5"/>
      <c r="O47" s="5"/>
      <c r="P47" s="5"/>
    </row>
    <row r="48" spans="1:16" ht="123.75" customHeight="1" x14ac:dyDescent="0.2">
      <c r="A48" s="202" t="s">
        <v>2105</v>
      </c>
      <c r="B48" s="407" t="s">
        <v>2106</v>
      </c>
      <c r="C48" s="406"/>
      <c r="D48" s="5"/>
      <c r="E48" s="5"/>
      <c r="F48" s="5"/>
      <c r="G48" s="5"/>
      <c r="H48" s="5"/>
      <c r="I48" s="5"/>
      <c r="J48" s="5"/>
      <c r="K48" s="5"/>
      <c r="L48" s="5"/>
      <c r="M48" s="5"/>
      <c r="N48" s="5"/>
      <c r="O48" s="5"/>
      <c r="P48" s="5"/>
    </row>
    <row r="49" spans="1:16" ht="34.5" customHeight="1" x14ac:dyDescent="0.2">
      <c r="A49" s="202" t="s">
        <v>2107</v>
      </c>
      <c r="B49" s="405" t="s">
        <v>2108</v>
      </c>
      <c r="C49" s="406"/>
      <c r="D49" s="5"/>
      <c r="E49" s="5"/>
      <c r="F49" s="5"/>
      <c r="G49" s="5"/>
      <c r="H49" s="5"/>
      <c r="I49" s="5"/>
      <c r="J49" s="5"/>
      <c r="K49" s="5"/>
      <c r="L49" s="5"/>
      <c r="M49" s="5"/>
      <c r="N49" s="5"/>
      <c r="O49" s="5"/>
      <c r="P49" s="5"/>
    </row>
    <row r="50" spans="1:16" ht="34.5" customHeight="1" x14ac:dyDescent="0.2">
      <c r="A50" s="202" t="s">
        <v>2109</v>
      </c>
      <c r="B50" s="405" t="s">
        <v>2110</v>
      </c>
      <c r="C50" s="406"/>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10" t="s">
        <v>2116</v>
      </c>
      <c r="C53" s="411"/>
      <c r="D53" s="5"/>
      <c r="E53" s="5"/>
      <c r="F53" s="5"/>
      <c r="G53" s="5"/>
      <c r="H53" s="5"/>
      <c r="I53" s="5"/>
      <c r="J53" s="5"/>
      <c r="K53" s="5"/>
      <c r="L53" s="5"/>
      <c r="M53" s="5"/>
      <c r="N53" s="5"/>
      <c r="O53" s="5"/>
      <c r="P53" s="5"/>
    </row>
    <row r="54" spans="1:16" ht="31.5" customHeight="1" x14ac:dyDescent="0.2">
      <c r="A54" s="224" t="s">
        <v>2117</v>
      </c>
      <c r="B54" s="410" t="s">
        <v>2118</v>
      </c>
      <c r="C54" s="411"/>
      <c r="D54" s="5"/>
      <c r="E54" s="5"/>
      <c r="F54" s="5"/>
      <c r="G54" s="5"/>
      <c r="H54" s="5"/>
      <c r="I54" s="5"/>
      <c r="J54" s="5"/>
      <c r="K54" s="5"/>
      <c r="L54" s="5"/>
      <c r="M54" s="5"/>
      <c r="N54" s="5"/>
      <c r="O54" s="5"/>
      <c r="P54" s="5"/>
    </row>
    <row r="55" spans="1:16" ht="54.6" customHeight="1" x14ac:dyDescent="0.2">
      <c r="A55" s="224" t="s">
        <v>2119</v>
      </c>
      <c r="B55" s="410" t="s">
        <v>2120</v>
      </c>
      <c r="C55" s="411"/>
      <c r="D55" s="5"/>
      <c r="E55" s="5"/>
      <c r="F55" s="5"/>
      <c r="G55" s="5"/>
      <c r="H55" s="5"/>
      <c r="I55" s="5"/>
      <c r="J55" s="5"/>
      <c r="K55" s="5"/>
      <c r="L55" s="5"/>
      <c r="M55" s="5"/>
      <c r="N55" s="5"/>
      <c r="O55" s="5"/>
      <c r="P55" s="5"/>
    </row>
    <row r="56" spans="1:16" ht="54.6" customHeight="1" x14ac:dyDescent="0.2">
      <c r="A56" s="224" t="s">
        <v>2121</v>
      </c>
      <c r="B56" s="410" t="s">
        <v>2122</v>
      </c>
      <c r="C56" s="411"/>
      <c r="D56" s="5"/>
      <c r="E56" s="5"/>
      <c r="F56" s="5"/>
      <c r="G56" s="5"/>
      <c r="H56" s="5"/>
      <c r="I56" s="5"/>
      <c r="J56" s="5"/>
      <c r="K56" s="5"/>
      <c r="L56" s="5"/>
      <c r="M56" s="5"/>
      <c r="N56" s="5"/>
      <c r="O56" s="5"/>
      <c r="P56" s="5"/>
    </row>
    <row r="57" spans="1:16" ht="54" customHeight="1" x14ac:dyDescent="0.2">
      <c r="A57" s="224" t="s">
        <v>2123</v>
      </c>
      <c r="B57" s="410" t="s">
        <v>2124</v>
      </c>
      <c r="C57" s="411"/>
      <c r="D57" s="5"/>
      <c r="E57" s="5"/>
      <c r="F57" s="5"/>
      <c r="G57" s="5"/>
      <c r="H57" s="5"/>
      <c r="I57" s="5"/>
      <c r="J57" s="5"/>
      <c r="K57" s="5"/>
      <c r="L57" s="5"/>
      <c r="M57" s="5"/>
      <c r="N57" s="5"/>
      <c r="O57" s="5"/>
      <c r="P57" s="5"/>
    </row>
    <row r="58" spans="1:16" ht="31.15" customHeight="1" x14ac:dyDescent="0.2">
      <c r="A58" s="270" t="s">
        <v>2125</v>
      </c>
      <c r="B58" s="403" t="s">
        <v>2126</v>
      </c>
      <c r="C58" s="404"/>
      <c r="D58" s="5"/>
      <c r="E58" s="5"/>
      <c r="F58" s="5"/>
      <c r="G58" s="5"/>
      <c r="H58" s="5"/>
      <c r="I58" s="5"/>
      <c r="J58" s="5"/>
      <c r="K58" s="5"/>
      <c r="L58" s="5"/>
      <c r="M58" s="5"/>
      <c r="N58" s="5"/>
      <c r="O58" s="5"/>
      <c r="P58" s="5"/>
    </row>
    <row r="59" spans="1:16" ht="46.5" customHeight="1" x14ac:dyDescent="0.2">
      <c r="A59" s="302" t="s">
        <v>2127</v>
      </c>
      <c r="B59" s="395" t="s">
        <v>2128</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18977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1983</v>
      </c>
      <c r="G12" s="329"/>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5"/>
      <c r="F13" s="362" t="s">
        <v>1986</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1578376.3499999999</v>
      </c>
      <c r="I17" s="275">
        <f>'PR-RAS'!E6</f>
        <v>1571848.5699999998</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1623587.5499999998</v>
      </c>
      <c r="I18" s="275">
        <f>'PR-RAS'!E152</f>
        <v>1770220.7699999998</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61302.090000000026</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143525.10999999996</v>
      </c>
      <c r="J20" s="5"/>
      <c r="K20" s="5"/>
      <c r="L20" s="5"/>
      <c r="M20" s="5"/>
      <c r="N20" s="5"/>
      <c r="O20" s="5"/>
      <c r="P20" s="5"/>
      <c r="Q20" s="5"/>
      <c r="R20" s="5"/>
      <c r="S20" s="5"/>
      <c r="T20" s="5"/>
      <c r="U20" s="5"/>
      <c r="V20" s="5"/>
      <c r="W20" s="5"/>
    </row>
    <row r="21" spans="1:23" ht="29.25" customHeight="1" x14ac:dyDescent="0.2">
      <c r="A21" s="200" t="s">
        <v>1987</v>
      </c>
      <c r="B21" s="345" t="s">
        <v>8</v>
      </c>
      <c r="C21" s="346"/>
      <c r="D21" s="346"/>
      <c r="E21" s="346"/>
      <c r="F21" s="347"/>
      <c r="G21" s="201" t="s">
        <v>9</v>
      </c>
      <c r="H21" s="265" t="s">
        <v>1988</v>
      </c>
      <c r="I21" s="266" t="s">
        <v>1989</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213377.99</v>
      </c>
      <c r="I22" s="275">
        <f>BILANCA!E7</f>
        <v>179657.33999999994</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195878.03999999998</v>
      </c>
      <c r="I23" s="275">
        <f>BILANCA!E69</f>
        <v>301653.22000000003</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133082.44</v>
      </c>
      <c r="I24" s="275">
        <f>BILANCA!E177</f>
        <v>286734.75999999995</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276173.58999999997</v>
      </c>
      <c r="I25" s="275">
        <f>BILANCA!E251</f>
        <v>194575.8</v>
      </c>
      <c r="J25" s="5"/>
      <c r="K25" s="5"/>
      <c r="L25" s="5"/>
      <c r="M25" s="5"/>
      <c r="N25" s="5"/>
      <c r="O25" s="5"/>
      <c r="P25" s="5"/>
      <c r="Q25" s="5"/>
      <c r="R25" s="5"/>
      <c r="S25" s="5"/>
      <c r="T25" s="5"/>
      <c r="U25" s="5"/>
      <c r="V25" s="5"/>
      <c r="W25" s="5"/>
    </row>
    <row r="26" spans="1:23" ht="48" x14ac:dyDescent="0.2">
      <c r="A26" s="200" t="s">
        <v>1987</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1990</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1631483.33</v>
      </c>
      <c r="I30" s="275">
        <f>'RAS-funkcijski'!E114</f>
        <v>1776675.77</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1631483.33</v>
      </c>
      <c r="I31" s="275">
        <f>'RAS-funkcijski'!E141</f>
        <v>1776675.77</v>
      </c>
      <c r="J31" s="5"/>
      <c r="K31" s="5"/>
      <c r="L31" s="5"/>
      <c r="M31" s="5"/>
      <c r="N31" s="5"/>
      <c r="O31" s="5"/>
      <c r="P31" s="5"/>
      <c r="Q31" s="5"/>
      <c r="R31" s="5"/>
      <c r="S31" s="5"/>
      <c r="T31" s="5"/>
      <c r="U31" s="5"/>
      <c r="V31" s="5"/>
      <c r="W31" s="5"/>
    </row>
    <row r="32" spans="1:23" ht="29.25" customHeight="1" x14ac:dyDescent="0.2">
      <c r="A32" s="200" t="s">
        <v>1987</v>
      </c>
      <c r="B32" s="345" t="s">
        <v>8</v>
      </c>
      <c r="C32" s="346"/>
      <c r="D32" s="346"/>
      <c r="E32" s="346"/>
      <c r="F32" s="347"/>
      <c r="G32" s="201" t="s">
        <v>9</v>
      </c>
      <c r="H32" s="265" t="s">
        <v>1991</v>
      </c>
      <c r="I32" s="266" t="s">
        <v>1992</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0</v>
      </c>
      <c r="I33" s="275">
        <f>'P-VRIO'!E5</f>
        <v>40175.65</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5" t="s">
        <v>8</v>
      </c>
      <c r="C37" s="346"/>
      <c r="D37" s="346"/>
      <c r="E37" s="346"/>
      <c r="F37" s="347"/>
      <c r="G37" s="201" t="s">
        <v>9</v>
      </c>
      <c r="H37" s="265" t="s">
        <v>1988</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128072.38</v>
      </c>
      <c r="I38" s="275" t="s">
        <v>1993</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1993</v>
      </c>
      <c r="I39" s="275">
        <f>OBVEZE!D44</f>
        <v>281724.69999999972</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1993</v>
      </c>
      <c r="I41" s="276">
        <f>OBVEZE!D104</f>
        <v>281724.69999999995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4" zoomScaleNormal="100" workbookViewId="0">
      <selection activeCell="E258" sqref="E25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67" t="s">
        <v>1979</v>
      </c>
      <c r="B2" s="368"/>
      <c r="C2" s="368"/>
      <c r="D2" s="368"/>
      <c r="E2" s="368"/>
      <c r="F2" s="368"/>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1" t="s">
        <v>2129</v>
      </c>
      <c r="B5" s="372"/>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409256.02999999997</v>
      </c>
      <c r="E6" s="180">
        <f t="shared" si="0"/>
        <v>481310.55999999994</v>
      </c>
      <c r="F6" s="181">
        <f t="shared" ref="F6:F298" si="1">IF(D6&gt;0,IF(E6/D6&gt;=100,"&gt;&gt;100",E6/D6*100),"-")</f>
        <v>117.6062231752578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213377.99</v>
      </c>
      <c r="E7" s="79">
        <f t="shared" si="2"/>
        <v>179657.33999999994</v>
      </c>
      <c r="F7" s="71">
        <f t="shared" si="1"/>
        <v>84.196753376484594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213377.99</v>
      </c>
      <c r="E12" s="79">
        <f t="shared" si="3"/>
        <v>179657.33999999994</v>
      </c>
      <c r="F12" s="71">
        <f t="shared" si="1"/>
        <v>84.196753376484594</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175637</v>
      </c>
      <c r="E13" s="79">
        <f t="shared" si="4"/>
        <v>144461.15999999997</v>
      </c>
      <c r="F13" s="71">
        <f t="shared" si="1"/>
        <v>82.249844850458601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623516.86</v>
      </c>
      <c r="E15" s="192">
        <v>623516.86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447879.86</v>
      </c>
      <c r="E18" s="192">
        <v>479055.7</v>
      </c>
      <c r="F18" s="71">
        <f t="shared" si="1"/>
        <v>106.96075952153777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11691.260000000009</v>
      </c>
      <c r="E19" s="79">
        <f t="shared" si="5"/>
        <v>6876.0499999999884</v>
      </c>
      <c r="F19" s="71">
        <f t="shared" si="1"/>
        <v>58.813592375843001</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232759.83</v>
      </c>
      <c r="E20" s="192">
        <v>231912.16</v>
      </c>
      <c r="F20" s="71">
        <f t="shared" si="1"/>
        <v>99.635817743981008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8616.6</v>
      </c>
      <c r="E21" s="192">
        <v>8616.6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6524.92</v>
      </c>
      <c r="E22" s="192">
        <v>6524.92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20713.52</v>
      </c>
      <c r="E24" s="192">
        <v>20713.52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2569.69</v>
      </c>
      <c r="E25" s="192">
        <v>2569.69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47967.75</v>
      </c>
      <c r="E26" s="192">
        <v>49055.59</v>
      </c>
      <c r="F26" s="71">
        <f t="shared" si="1"/>
        <v>102.26785704978865</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307461.05</v>
      </c>
      <c r="E28" s="192">
        <v>312516.43</v>
      </c>
      <c r="F28" s="71">
        <f t="shared" si="1"/>
        <v>101.64423428593639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24133.579999999994</v>
      </c>
      <c r="E35" s="79">
        <f t="shared" si="7"/>
        <v>26403.979999999996</v>
      </c>
      <c r="F35" s="71">
        <f t="shared" si="1"/>
        <v>109.40763865120718</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33051.74</v>
      </c>
      <c r="E36" s="192">
        <v>35561.86</v>
      </c>
      <c r="F36" s="71">
        <f t="shared" si="1"/>
        <v>107.59451696037789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1135.6300000000001</v>
      </c>
      <c r="E37" s="192">
        <v>1135.6300000000001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10053.790000000001</v>
      </c>
      <c r="E40" s="192">
        <v>10293.51</v>
      </c>
      <c r="F40" s="71">
        <f t="shared" si="1"/>
        <v>102.38437444983433</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1916.1499999999999</v>
      </c>
      <c r="E45" s="79">
        <f t="shared" si="9"/>
        <v>1916.1499999999999</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749.54</v>
      </c>
      <c r="E47" s="192">
        <v>749.54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1166.6099999999999</v>
      </c>
      <c r="E48" s="192">
        <v>1166.6099999999999</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46091</v>
      </c>
      <c r="E54" s="192">
        <v>47539.71</v>
      </c>
      <c r="F54" s="71">
        <f t="shared" si="1"/>
        <v>103.14315159141698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46091</v>
      </c>
      <c r="E55" s="192">
        <v>47539.71</v>
      </c>
      <c r="F55" s="71">
        <f t="shared" si="1"/>
        <v>103.14315159141698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195878.03999999998</v>
      </c>
      <c r="E69" s="79">
        <f>E70+E82+E88+E119+E135+E147+E165+E171</f>
        <v>301653.22000000003</v>
      </c>
      <c r="F69" s="71">
        <f t="shared" si="1"/>
        <v>154.00053012578647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79685.539999999994</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79685.539999999994</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79685.539999999994</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1872.9299999999998</v>
      </c>
      <c r="E82" s="79">
        <f>SUM(E83:E85)-E86+E87</f>
        <v>3509.58</v>
      </c>
      <c r="F82" s="71">
        <f t="shared" si="1"/>
        <v>187.3844724575932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443.98</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467.65</v>
      </c>
      <c r="E85" s="192">
        <v>467.65</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1405.28</v>
      </c>
      <c r="E87" s="192">
        <v>2597.9499999999998</v>
      </c>
      <c r="F87" s="71">
        <f t="shared" si="1"/>
        <v>184.87063076397584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2454.71</v>
      </c>
      <c r="E147" s="79">
        <f t="shared" si="24"/>
        <v>298143.64</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157196.06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124468.44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32727.62</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2454.71</v>
      </c>
      <c r="E161" s="192">
        <v>2208.71</v>
      </c>
      <c r="F161" s="71">
        <f t="shared" si="1"/>
        <v>89.978449592823594</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138738.87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111864.86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111864.86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0"/>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409256.02999999997</v>
      </c>
      <c r="E176" s="79">
        <f>E177+E251</f>
        <v>481310.55999999994</v>
      </c>
      <c r="F176" s="71">
        <f t="shared" si="1"/>
        <v>117.6062231752578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133082.44</v>
      </c>
      <c r="E177" s="79">
        <f>E178+E197+E203+E219+E247+E248</f>
        <v>286734.75999999995</v>
      </c>
      <c r="F177" s="71">
        <f t="shared" si="1"/>
        <v>215.45649448567366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128072.38</v>
      </c>
      <c r="E178" s="79">
        <f>SUM(E179:E181)+E185+E186+SUM(E194:E196)</f>
        <v>140524.87</v>
      </c>
      <c r="F178" s="71">
        <f t="shared" si="1"/>
        <v>109.72300975432799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111725.91</v>
      </c>
      <c r="E179" s="192">
        <v>124804.47</v>
      </c>
      <c r="F179" s="71">
        <f t="shared" si="1"/>
        <v>111.70593284941693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14605.03</v>
      </c>
      <c r="E180" s="192">
        <v>15523.13</v>
      </c>
      <c r="F180" s="71">
        <f t="shared" si="1"/>
        <v>106.28619044260779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1741.44</v>
      </c>
      <c r="E196" s="192">
        <v>197.27</v>
      </c>
      <c r="F196" s="71">
        <f t="shared" si="1"/>
        <v>11.327981440646822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141199.82999999999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5010.0600000000004</v>
      </c>
      <c r="E248" s="79">
        <f t="shared" si="37"/>
        <v>5010.0600000000004</v>
      </c>
      <c r="F248" s="71">
        <f t="shared" si="1"/>
        <v>100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5010.0600000000004</v>
      </c>
      <c r="E250" s="192">
        <v>5010.0600000000004</v>
      </c>
      <c r="F250" s="71">
        <f t="shared" si="1"/>
        <v>100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276173.58999999997</v>
      </c>
      <c r="E251" s="79">
        <f>+E252+E255-E264+E274+E291</f>
        <v>194575.8</v>
      </c>
      <c r="F251" s="71">
        <f t="shared" si="1"/>
        <v>70.454166164114397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213377.99</v>
      </c>
      <c r="E252" s="79">
        <f>E253-E254</f>
        <v>179657.34</v>
      </c>
      <c r="F252" s="71">
        <f t="shared" si="1"/>
        <v>84.196753376484608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213377.99</v>
      </c>
      <c r="E253" s="192">
        <v>179657.34</v>
      </c>
      <c r="F253" s="71">
        <f t="shared" si="1"/>
        <v>84.196753376484608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61302.09</v>
      </c>
      <c r="E255" s="79">
        <f>E256-E260</f>
        <v>-143525.11000000002</v>
      </c>
      <c r="F255" s="71">
        <f t="shared" si="1"/>
        <v>-234.12759662843473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61302.09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61302.09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143525.11000000002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140529.97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2995.14</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1493.51</v>
      </c>
      <c r="E274" s="79">
        <f>SUM(E275:E277)+SUM(E286:E290)</f>
        <v>158443.57</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157196.06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124468.44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32727.62</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1493.51</v>
      </c>
      <c r="E288" s="192">
        <v>1247.51</v>
      </c>
      <c r="F288" s="71">
        <f t="shared" si="39"/>
        <v>83.528734323841149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135186</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135186</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69" t="s">
        <v>1253</v>
      </c>
      <c r="B299" s="370"/>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1393.59</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1061.1199999999999</v>
      </c>
      <c r="E303" s="192">
        <v>298143.64</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1405.28</v>
      </c>
      <c r="E311" s="192">
        <v>2597.9499999999998</v>
      </c>
      <c r="F311" s="71">
        <f t="shared" si="43"/>
        <v>184.87063076397584</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128072.38</v>
      </c>
      <c r="E337" s="192">
        <v>140524.87</v>
      </c>
      <c r="F337" s="71">
        <f t="shared" si="43"/>
        <v>109.72300975432799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30903</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108148.8</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2148.0300000000002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135186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6" priority="10" operator="lessThan">
      <formula>0</formula>
    </cfRule>
  </conditionalFormatting>
  <conditionalFormatting sqref="D176:E250">
    <cfRule type="cellIs" dxfId="25" priority="6" operator="lessThan">
      <formula>0</formula>
    </cfRule>
  </conditionalFormatting>
  <conditionalFormatting sqref="D254:E254">
    <cfRule type="cellIs" dxfId="24" priority="11" operator="lessThan">
      <formula>0</formula>
    </cfRule>
  </conditionalFormatting>
  <conditionalFormatting sqref="D256:E298">
    <cfRule type="cellIs" dxfId="23" priority="3" operator="lessThan">
      <formula>0</formula>
    </cfRule>
  </conditionalFormatting>
  <conditionalFormatting sqref="D300:E396">
    <cfRule type="cellIs" dxfId="22" priority="1" operator="lessThan">
      <formula>0</formula>
    </cfRule>
  </conditionalFormatting>
  <conditionalFormatting sqref="D397:E397">
    <cfRule type="cellIs" dxfId="21"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94"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0"/>
      <c r="C5" s="166"/>
      <c r="D5" s="52"/>
      <c r="E5" s="52"/>
      <c r="F5" s="44"/>
    </row>
    <row r="6" spans="1:24" ht="12.75" customHeight="1" x14ac:dyDescent="0.2">
      <c r="A6" s="63">
        <v>6</v>
      </c>
      <c r="B6" s="220" t="s">
        <v>15</v>
      </c>
      <c r="C6" s="247" t="s">
        <v>16</v>
      </c>
      <c r="D6" s="60">
        <f>D7+D43+D49+D82+D106+D125+D134+D140</f>
        <v>1578376.3499999999</v>
      </c>
      <c r="E6" s="60">
        <f>E7+E43+E49+E82+E106+E125+E134+E140</f>
        <v>1571848.5699999998</v>
      </c>
      <c r="F6" s="45">
        <f t="shared" ref="F6:F132" si="0">IF(D6&lt;&gt;0,IF(E6/D6&gt;=100,"&gt;&gt;100",E6/D6*100),"-")</f>
        <v>99.586424365773098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1442370.77</v>
      </c>
      <c r="E49" s="60">
        <f>E50+E53+E58+E61+E64+E68+E71+E74+E77</f>
        <v>1442102.8599999999</v>
      </c>
      <c r="F49" s="45">
        <f t="shared" si="0"/>
        <v>99.981425718991787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1316431.17</v>
      </c>
      <c r="E68" s="60">
        <f t="shared" si="11"/>
        <v>1411430.46</v>
      </c>
      <c r="F68" s="45">
        <f t="shared" si="0"/>
        <v>107.21642666665207</v>
      </c>
    </row>
    <row r="69" spans="1:6" ht="12.75" customHeight="1" x14ac:dyDescent="0.2">
      <c r="A69" s="63" t="s">
        <v>141</v>
      </c>
      <c r="B69" s="64" t="s">
        <v>142</v>
      </c>
      <c r="C69" s="247" t="s">
        <v>141</v>
      </c>
      <c r="D69" s="194">
        <v>1316431.17</v>
      </c>
      <c r="E69" s="194">
        <v>1410890.46</v>
      </c>
      <c r="F69" s="45">
        <f t="shared" si="0"/>
        <v>107.17540667166064</v>
      </c>
    </row>
    <row r="70" spans="1:6" ht="24" x14ac:dyDescent="0.2">
      <c r="A70" s="63" t="s">
        <v>143</v>
      </c>
      <c r="B70" s="64" t="s">
        <v>144</v>
      </c>
      <c r="C70" s="247" t="s">
        <v>143</v>
      </c>
      <c r="D70" s="194">
        <v>0</v>
      </c>
      <c r="E70" s="194">
        <v>540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125939.6</v>
      </c>
      <c r="E74" s="60">
        <f t="shared" si="13"/>
        <v>30672.400000000001</v>
      </c>
      <c r="F74" s="45">
        <f t="shared" si="0"/>
        <v>24.354849467522527</v>
      </c>
    </row>
    <row r="75" spans="1:6" ht="12.75" customHeight="1" x14ac:dyDescent="0.2">
      <c r="A75" s="63" t="s">
        <v>153</v>
      </c>
      <c r="B75" s="65" t="s">
        <v>154</v>
      </c>
      <c r="C75" s="247" t="s">
        <v>153</v>
      </c>
      <c r="D75" s="194">
        <v>125939.6</v>
      </c>
      <c r="E75" s="194">
        <v>30672.400000000001</v>
      </c>
      <c r="F75" s="45">
        <f t="shared" si="0"/>
        <v>24.354849467522527</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72.89</v>
      </c>
      <c r="E82" s="60">
        <f t="shared" si="15"/>
        <v>16.600000000000001</v>
      </c>
      <c r="F82" s="45">
        <f t="shared" si="0"/>
        <v>22.774043078611609</v>
      </c>
    </row>
    <row r="83" spans="1:6" ht="12.75" customHeight="1" x14ac:dyDescent="0.2">
      <c r="A83" s="63">
        <v>641</v>
      </c>
      <c r="B83" s="64" t="s">
        <v>169</v>
      </c>
      <c r="C83" s="247" t="s">
        <v>170</v>
      </c>
      <c r="D83" s="60">
        <f t="shared" ref="D83:E83" si="16">SUM(D84:D90)</f>
        <v>72.89</v>
      </c>
      <c r="E83" s="60">
        <f t="shared" si="16"/>
        <v>16.600000000000001</v>
      </c>
      <c r="F83" s="45">
        <f t="shared" si="0"/>
        <v>22.774043078611609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72.89</v>
      </c>
      <c r="E85" s="194">
        <v>16.600000000000001</v>
      </c>
      <c r="F85" s="45">
        <f t="shared" si="0"/>
        <v>22.774043078611609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7182.71</v>
      </c>
      <c r="E125" s="60">
        <f t="shared" si="22"/>
        <v>6844.6399999999994</v>
      </c>
      <c r="F125" s="45">
        <f t="shared" si="0"/>
        <v>95.293280669830736</v>
      </c>
    </row>
    <row r="126" spans="1:6" ht="12.75" customHeight="1" x14ac:dyDescent="0.2">
      <c r="A126" s="63">
        <v>661</v>
      </c>
      <c r="B126" s="65" t="s">
        <v>255</v>
      </c>
      <c r="C126" s="247" t="s">
        <v>256</v>
      </c>
      <c r="D126" s="60">
        <f t="shared" ref="D126:E126" si="23">SUM(D127:D128)</f>
        <v>3222.9</v>
      </c>
      <c r="E126" s="60">
        <f t="shared" si="23"/>
        <v>3813</v>
      </c>
      <c r="F126" s="45">
        <f t="shared" si="0"/>
        <v>118.3095969468491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3222.9</v>
      </c>
      <c r="E128" s="194">
        <v>3813</v>
      </c>
      <c r="F128" s="45">
        <f t="shared" si="0"/>
        <v>118.3095969468491</v>
      </c>
    </row>
    <row r="129" spans="1:6" ht="36" x14ac:dyDescent="0.2">
      <c r="A129" s="63">
        <v>663</v>
      </c>
      <c r="B129" s="182" t="s">
        <v>261</v>
      </c>
      <c r="C129" s="247" t="s">
        <v>262</v>
      </c>
      <c r="D129" s="60">
        <f t="shared" ref="D129:E129" si="24">SUM(D130:D133)</f>
        <v>3959.81</v>
      </c>
      <c r="E129" s="60">
        <f t="shared" si="24"/>
        <v>3031.64</v>
      </c>
      <c r="F129" s="45">
        <f t="shared" si="0"/>
        <v>76.560239001366227</v>
      </c>
    </row>
    <row r="130" spans="1:6" ht="12.75" customHeight="1" x14ac:dyDescent="0.2">
      <c r="A130" s="63">
        <v>6631</v>
      </c>
      <c r="B130" s="65" t="s">
        <v>263</v>
      </c>
      <c r="C130" s="247" t="s">
        <v>264</v>
      </c>
      <c r="D130" s="194">
        <v>3959.81</v>
      </c>
      <c r="E130" s="194">
        <v>3031.64</v>
      </c>
      <c r="F130" s="45">
        <f t="shared" si="0"/>
        <v>76.560239001366227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127329.98</v>
      </c>
      <c r="E134" s="60">
        <f t="shared" si="25"/>
        <v>108160.14</v>
      </c>
      <c r="F134" s="45">
        <f t="shared" ref="F134:F229" si="26">IF(D134&lt;&gt;0,IF(E134/D134&gt;=100,"&gt;&gt;100",E134/D134*100),"-")</f>
        <v>84.944755351410564</v>
      </c>
    </row>
    <row r="135" spans="1:6" ht="24" x14ac:dyDescent="0.2">
      <c r="A135" s="63">
        <v>671</v>
      </c>
      <c r="B135" s="182" t="s">
        <v>273</v>
      </c>
      <c r="C135" s="247" t="s">
        <v>274</v>
      </c>
      <c r="D135" s="60">
        <f t="shared" ref="D135:E135" si="27">SUM(D136:D138)</f>
        <v>127329.98</v>
      </c>
      <c r="E135" s="60">
        <f t="shared" si="27"/>
        <v>108160.14</v>
      </c>
      <c r="F135" s="45">
        <f t="shared" si="26"/>
        <v>84.944755351410564</v>
      </c>
    </row>
    <row r="136" spans="1:6" ht="12.75" customHeight="1" x14ac:dyDescent="0.2">
      <c r="A136" s="63">
        <v>6711</v>
      </c>
      <c r="B136" s="65" t="s">
        <v>275</v>
      </c>
      <c r="C136" s="247" t="s">
        <v>276</v>
      </c>
      <c r="D136" s="194">
        <v>122879.93</v>
      </c>
      <c r="E136" s="194">
        <v>105481.19</v>
      </c>
      <c r="F136" s="45">
        <f t="shared" si="26"/>
        <v>85.840861074709267</v>
      </c>
    </row>
    <row r="137" spans="1:6" ht="24" x14ac:dyDescent="0.2">
      <c r="A137" s="63">
        <v>6712</v>
      </c>
      <c r="B137" s="182" t="s">
        <v>277</v>
      </c>
      <c r="C137" s="247" t="s">
        <v>278</v>
      </c>
      <c r="D137" s="194">
        <v>4450.05</v>
      </c>
      <c r="E137" s="194">
        <v>2678.95</v>
      </c>
      <c r="F137" s="45">
        <f t="shared" si="26"/>
        <v>60.200447185986675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1420</v>
      </c>
      <c r="E140" s="60">
        <f t="shared" si="28"/>
        <v>14724.33</v>
      </c>
      <c r="F140" s="45">
        <f t="shared" si="26"/>
        <v>1036.924647887324</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1420</v>
      </c>
      <c r="E151" s="194">
        <v>14724.33</v>
      </c>
      <c r="F151" s="45">
        <f t="shared" si="26"/>
        <v>1036.924647887324</v>
      </c>
    </row>
    <row r="152" spans="1:6" ht="12.75" customHeight="1" x14ac:dyDescent="0.2">
      <c r="A152" s="63">
        <v>3</v>
      </c>
      <c r="B152" s="64" t="s">
        <v>307</v>
      </c>
      <c r="C152" s="247" t="s">
        <v>13</v>
      </c>
      <c r="D152" s="60">
        <f>D153+D164+D202+D221+D230+D262+D273</f>
        <v>1623587.5499999998</v>
      </c>
      <c r="E152" s="60">
        <f>E153+E164+E202+E221+E230+E262+E273</f>
        <v>1770220.7699999998</v>
      </c>
      <c r="F152" s="45">
        <f t="shared" si="26"/>
        <v>109.03143289069936</v>
      </c>
    </row>
    <row r="153" spans="1:6" ht="12.75" customHeight="1" x14ac:dyDescent="0.2">
      <c r="A153" s="63">
        <v>31</v>
      </c>
      <c r="B153" s="64" t="s">
        <v>308</v>
      </c>
      <c r="C153" s="247" t="s">
        <v>3</v>
      </c>
      <c r="D153" s="60">
        <f t="shared" ref="D153:E153" si="30">D154+D159+D160</f>
        <v>1311137.72</v>
      </c>
      <c r="E153" s="60">
        <f t="shared" si="30"/>
        <v>1524158.15</v>
      </c>
      <c r="F153" s="45">
        <f t="shared" si="26"/>
        <v>116.24699120089383</v>
      </c>
    </row>
    <row r="154" spans="1:6" ht="12.75" customHeight="1" x14ac:dyDescent="0.2">
      <c r="A154" s="63">
        <v>311</v>
      </c>
      <c r="B154" s="64" t="s">
        <v>309</v>
      </c>
      <c r="C154" s="247" t="s">
        <v>310</v>
      </c>
      <c r="D154" s="60">
        <f t="shared" ref="D154:E154" si="31">SUM(D155:D158)</f>
        <v>1086550.1399999999</v>
      </c>
      <c r="E154" s="60">
        <f t="shared" si="31"/>
        <v>1268925.75</v>
      </c>
      <c r="F154" s="45">
        <f t="shared" si="26"/>
        <v>116.78483148508914</v>
      </c>
    </row>
    <row r="155" spans="1:6" ht="12.75" customHeight="1" x14ac:dyDescent="0.2">
      <c r="A155" s="63">
        <v>3111</v>
      </c>
      <c r="B155" s="64" t="s">
        <v>311</v>
      </c>
      <c r="C155" s="247" t="s">
        <v>312</v>
      </c>
      <c r="D155" s="194">
        <v>1053649.18</v>
      </c>
      <c r="E155" s="194">
        <v>1190567.26</v>
      </c>
      <c r="F155" s="45">
        <f t="shared" si="26"/>
        <v>112.99465539374312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27586.95</v>
      </c>
      <c r="E157" s="194">
        <v>61817.4</v>
      </c>
      <c r="F157" s="45">
        <f t="shared" si="26"/>
        <v>224.08203879008011</v>
      </c>
    </row>
    <row r="158" spans="1:6" ht="12.75" customHeight="1" x14ac:dyDescent="0.2">
      <c r="A158" s="63">
        <v>3114</v>
      </c>
      <c r="B158" s="65" t="s">
        <v>317</v>
      </c>
      <c r="C158" s="247" t="s">
        <v>318</v>
      </c>
      <c r="D158" s="194">
        <v>5314.01</v>
      </c>
      <c r="E158" s="194">
        <v>16541.09</v>
      </c>
      <c r="F158" s="45">
        <f t="shared" si="26"/>
        <v>311.2732192826133</v>
      </c>
    </row>
    <row r="159" spans="1:6" ht="12.75" customHeight="1" x14ac:dyDescent="0.2">
      <c r="A159" s="63">
        <v>312</v>
      </c>
      <c r="B159" s="65" t="s">
        <v>319</v>
      </c>
      <c r="C159" s="247" t="s">
        <v>320</v>
      </c>
      <c r="D159" s="194">
        <v>45275.99</v>
      </c>
      <c r="E159" s="194">
        <v>45859.63</v>
      </c>
      <c r="F159" s="45">
        <f t="shared" si="26"/>
        <v>101.2890717574591</v>
      </c>
    </row>
    <row r="160" spans="1:6" ht="12.75" customHeight="1" x14ac:dyDescent="0.2">
      <c r="A160" s="63">
        <v>313</v>
      </c>
      <c r="B160" s="65" t="s">
        <v>321</v>
      </c>
      <c r="C160" s="247" t="s">
        <v>322</v>
      </c>
      <c r="D160" s="60">
        <f t="shared" ref="D160:E160" si="32">SUM(D161:D163)</f>
        <v>179311.59</v>
      </c>
      <c r="E160" s="60">
        <f t="shared" si="32"/>
        <v>209372.77</v>
      </c>
      <c r="F160" s="45">
        <f t="shared" si="26"/>
        <v>116.76477242770531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179311.59</v>
      </c>
      <c r="E162" s="194">
        <v>209372.77</v>
      </c>
      <c r="F162" s="45">
        <f t="shared" si="26"/>
        <v>116.76477242770531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282301.68999999994</v>
      </c>
      <c r="E164" s="60">
        <f>E165+E170+E178+E188+E189+E194</f>
        <v>244463.88999999996</v>
      </c>
      <c r="F164" s="45">
        <f t="shared" si="26"/>
        <v>86.596679601882656</v>
      </c>
    </row>
    <row r="165" spans="1:6" ht="12.75" customHeight="1" x14ac:dyDescent="0.2">
      <c r="A165" s="63">
        <v>321</v>
      </c>
      <c r="B165" s="64" t="s">
        <v>331</v>
      </c>
      <c r="C165" s="247" t="s">
        <v>332</v>
      </c>
      <c r="D165" s="60">
        <f t="shared" ref="D165:E165" si="33">SUM(D166:D169)</f>
        <v>36737.020000000004</v>
      </c>
      <c r="E165" s="60">
        <f t="shared" si="33"/>
        <v>53152.95</v>
      </c>
      <c r="F165" s="45">
        <f t="shared" si="26"/>
        <v>144.68497989221768</v>
      </c>
    </row>
    <row r="166" spans="1:6" ht="12.75" customHeight="1" x14ac:dyDescent="0.2">
      <c r="A166" s="63">
        <v>3211</v>
      </c>
      <c r="B166" s="64" t="s">
        <v>333</v>
      </c>
      <c r="C166" s="247" t="s">
        <v>334</v>
      </c>
      <c r="D166" s="194">
        <v>9493.5</v>
      </c>
      <c r="E166" s="194">
        <v>8717.2999999999993</v>
      </c>
      <c r="F166" s="45">
        <f t="shared" si="26"/>
        <v>91.823879496497597</v>
      </c>
    </row>
    <row r="167" spans="1:6" ht="12.75" customHeight="1" x14ac:dyDescent="0.2">
      <c r="A167" s="63">
        <v>3212</v>
      </c>
      <c r="B167" s="64" t="s">
        <v>335</v>
      </c>
      <c r="C167" s="247" t="s">
        <v>336</v>
      </c>
      <c r="D167" s="194">
        <v>21039.52</v>
      </c>
      <c r="E167" s="194">
        <v>20150.59</v>
      </c>
      <c r="F167" s="45">
        <f t="shared" si="26"/>
        <v>95.774951139569723</v>
      </c>
    </row>
    <row r="168" spans="1:6" ht="12.75" customHeight="1" x14ac:dyDescent="0.2">
      <c r="A168" s="63">
        <v>3213</v>
      </c>
      <c r="B168" s="64" t="s">
        <v>337</v>
      </c>
      <c r="C168" s="247" t="s">
        <v>338</v>
      </c>
      <c r="D168" s="194">
        <v>300</v>
      </c>
      <c r="E168" s="194">
        <v>19659.04</v>
      </c>
      <c r="F168" s="45">
        <f t="shared" si="26"/>
        <v>6553.0133333333342</v>
      </c>
    </row>
    <row r="169" spans="1:6" ht="12.75" customHeight="1" x14ac:dyDescent="0.2">
      <c r="A169" s="63">
        <v>3214</v>
      </c>
      <c r="B169" s="64" t="s">
        <v>339</v>
      </c>
      <c r="C169" s="247" t="s">
        <v>340</v>
      </c>
      <c r="D169" s="194">
        <v>5904</v>
      </c>
      <c r="E169" s="194">
        <v>4626.0200000000004</v>
      </c>
      <c r="F169" s="45">
        <f t="shared" si="26"/>
        <v>78.353997289972909</v>
      </c>
    </row>
    <row r="170" spans="1:6" ht="12.75" customHeight="1" x14ac:dyDescent="0.2">
      <c r="A170" s="63">
        <v>322</v>
      </c>
      <c r="B170" s="64" t="s">
        <v>341</v>
      </c>
      <c r="C170" s="247" t="s">
        <v>342</v>
      </c>
      <c r="D170" s="60">
        <f t="shared" ref="D170:E170" si="34">SUM(D171:D177)</f>
        <v>45832.839999999989</v>
      </c>
      <c r="E170" s="60">
        <f t="shared" si="34"/>
        <v>42199.6</v>
      </c>
      <c r="F170" s="45">
        <f t="shared" si="26"/>
        <v>92.072845584083396</v>
      </c>
    </row>
    <row r="171" spans="1:6" ht="12.75" customHeight="1" x14ac:dyDescent="0.2">
      <c r="A171" s="63">
        <v>3221</v>
      </c>
      <c r="B171" s="64" t="s">
        <v>343</v>
      </c>
      <c r="C171" s="247" t="s">
        <v>344</v>
      </c>
      <c r="D171" s="194">
        <v>16452.27</v>
      </c>
      <c r="E171" s="194">
        <v>13551.49</v>
      </c>
      <c r="F171" s="45">
        <f t="shared" si="26"/>
        <v>82.368512065508284</v>
      </c>
    </row>
    <row r="172" spans="1:6" ht="12.75" customHeight="1" x14ac:dyDescent="0.2">
      <c r="A172" s="63">
        <v>3222</v>
      </c>
      <c r="B172" s="64" t="s">
        <v>345</v>
      </c>
      <c r="C172" s="247" t="s">
        <v>346</v>
      </c>
      <c r="D172" s="194">
        <v>106.48</v>
      </c>
      <c r="E172" s="194"/>
      <c r="F172" s="45">
        <f t="shared" si="26"/>
        <v>0</v>
      </c>
    </row>
    <row r="173" spans="1:6" ht="12.75" customHeight="1" x14ac:dyDescent="0.2">
      <c r="A173" s="63">
        <v>3223</v>
      </c>
      <c r="B173" s="65" t="s">
        <v>347</v>
      </c>
      <c r="C173" s="247" t="s">
        <v>348</v>
      </c>
      <c r="D173" s="194">
        <v>25543.73</v>
      </c>
      <c r="E173" s="194">
        <v>23080.33</v>
      </c>
      <c r="F173" s="45">
        <f t="shared" si="26"/>
        <v>90.356146107087739</v>
      </c>
    </row>
    <row r="174" spans="1:6" ht="12.75" customHeight="1" x14ac:dyDescent="0.2">
      <c r="A174" s="63">
        <v>3224</v>
      </c>
      <c r="B174" s="65" t="s">
        <v>349</v>
      </c>
      <c r="C174" s="247" t="s">
        <v>350</v>
      </c>
      <c r="D174" s="194">
        <v>1219.17</v>
      </c>
      <c r="E174" s="194">
        <v>2786.67</v>
      </c>
      <c r="F174" s="45">
        <f t="shared" si="26"/>
        <v>228.57107704421858</v>
      </c>
    </row>
    <row r="175" spans="1:6" ht="12.75" customHeight="1" x14ac:dyDescent="0.2">
      <c r="A175" s="63">
        <v>3225</v>
      </c>
      <c r="B175" s="65" t="s">
        <v>351</v>
      </c>
      <c r="C175" s="247" t="s">
        <v>352</v>
      </c>
      <c r="D175" s="194">
        <v>2311.35</v>
      </c>
      <c r="E175" s="194">
        <v>2087.15</v>
      </c>
      <c r="F175" s="45">
        <f t="shared" si="26"/>
        <v>90.300041101520762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199.84</v>
      </c>
      <c r="E177" s="194">
        <v>693.96</v>
      </c>
      <c r="F177" s="45">
        <f t="shared" si="26"/>
        <v>347.257806244996</v>
      </c>
    </row>
    <row r="178" spans="1:6" ht="12.75" customHeight="1" x14ac:dyDescent="0.2">
      <c r="A178" s="63">
        <v>323</v>
      </c>
      <c r="B178" s="65" t="s">
        <v>357</v>
      </c>
      <c r="C178" s="247" t="s">
        <v>358</v>
      </c>
      <c r="D178" s="60">
        <f t="shared" ref="D178:E178" si="35">SUM(D179:D187)</f>
        <v>54111.180000000008</v>
      </c>
      <c r="E178" s="60">
        <f t="shared" si="35"/>
        <v>48680.74</v>
      </c>
      <c r="F178" s="45">
        <f t="shared" si="26"/>
        <v>89.964292037246267</v>
      </c>
    </row>
    <row r="179" spans="1:6" ht="12.75" customHeight="1" x14ac:dyDescent="0.2">
      <c r="A179" s="63">
        <v>3231</v>
      </c>
      <c r="B179" s="65" t="s">
        <v>359</v>
      </c>
      <c r="C179" s="247" t="s">
        <v>360</v>
      </c>
      <c r="D179" s="194">
        <v>13938.18</v>
      </c>
      <c r="E179" s="194">
        <v>14111.95</v>
      </c>
      <c r="F179" s="45">
        <f t="shared" si="26"/>
        <v>101.24671944256711</v>
      </c>
    </row>
    <row r="180" spans="1:6" ht="12.75" customHeight="1" x14ac:dyDescent="0.2">
      <c r="A180" s="63">
        <v>3232</v>
      </c>
      <c r="B180" s="65" t="s">
        <v>361</v>
      </c>
      <c r="C180" s="247" t="s">
        <v>362</v>
      </c>
      <c r="D180" s="194">
        <v>23127.77</v>
      </c>
      <c r="E180" s="194">
        <v>8816.64</v>
      </c>
      <c r="F180" s="45">
        <f t="shared" si="26"/>
        <v>38.121444479947698</v>
      </c>
    </row>
    <row r="181" spans="1:6" ht="12.75" customHeight="1" x14ac:dyDescent="0.2">
      <c r="A181" s="63">
        <v>3233</v>
      </c>
      <c r="B181" s="65" t="s">
        <v>363</v>
      </c>
      <c r="C181" s="247" t="s">
        <v>364</v>
      </c>
      <c r="D181" s="194">
        <v>890</v>
      </c>
      <c r="E181" s="194">
        <v>562.25</v>
      </c>
      <c r="F181" s="45">
        <f t="shared" si="26"/>
        <v>63.174157303370784</v>
      </c>
    </row>
    <row r="182" spans="1:6" ht="12.75" customHeight="1" x14ac:dyDescent="0.2">
      <c r="A182" s="63">
        <v>3234</v>
      </c>
      <c r="B182" s="65" t="s">
        <v>365</v>
      </c>
      <c r="C182" s="247" t="s">
        <v>366</v>
      </c>
      <c r="D182" s="194">
        <v>4365.8900000000003</v>
      </c>
      <c r="E182" s="194">
        <v>4401.0600000000004</v>
      </c>
      <c r="F182" s="45">
        <f t="shared" si="26"/>
        <v>100.80556312687676</v>
      </c>
    </row>
    <row r="183" spans="1:6" ht="12.75" customHeight="1" x14ac:dyDescent="0.2">
      <c r="A183" s="63">
        <v>3235</v>
      </c>
      <c r="B183" s="64" t="s">
        <v>367</v>
      </c>
      <c r="C183" s="247" t="s">
        <v>368</v>
      </c>
      <c r="D183" s="194">
        <v>4765</v>
      </c>
      <c r="E183" s="194">
        <v>4856.3999999999996</v>
      </c>
      <c r="F183" s="45">
        <f t="shared" si="26"/>
        <v>101.91815320041972</v>
      </c>
    </row>
    <row r="184" spans="1:6" ht="12.75" customHeight="1" x14ac:dyDescent="0.2">
      <c r="A184" s="63">
        <v>3236</v>
      </c>
      <c r="B184" s="64" t="s">
        <v>369</v>
      </c>
      <c r="C184" s="247" t="s">
        <v>370</v>
      </c>
      <c r="D184" s="194">
        <v>43.8</v>
      </c>
      <c r="E184" s="194">
        <v>6176.34</v>
      </c>
      <c r="F184" s="45" t="str">
        <f t="shared" si="26"/>
        <v>&gt;&gt;100</v>
      </c>
    </row>
    <row r="185" spans="1:6" ht="12.75" customHeight="1" x14ac:dyDescent="0.2">
      <c r="A185" s="63">
        <v>3237</v>
      </c>
      <c r="B185" s="64" t="s">
        <v>371</v>
      </c>
      <c r="C185" s="247" t="s">
        <v>372</v>
      </c>
      <c r="D185" s="194">
        <v>1466.16</v>
      </c>
      <c r="E185" s="194"/>
      <c r="F185" s="45">
        <f t="shared" si="26"/>
        <v>0</v>
      </c>
    </row>
    <row r="186" spans="1:6" ht="12.75" customHeight="1" x14ac:dyDescent="0.2">
      <c r="A186" s="63">
        <v>3238</v>
      </c>
      <c r="B186" s="64" t="s">
        <v>373</v>
      </c>
      <c r="C186" s="247" t="s">
        <v>374</v>
      </c>
      <c r="D186" s="194">
        <v>3780.44</v>
      </c>
      <c r="E186" s="194">
        <v>4308.4799999999996</v>
      </c>
      <c r="F186" s="45">
        <f t="shared" si="26"/>
        <v>113.96768630106547</v>
      </c>
    </row>
    <row r="187" spans="1:6" ht="12.75" customHeight="1" x14ac:dyDescent="0.2">
      <c r="A187" s="63">
        <v>3239</v>
      </c>
      <c r="B187" s="64" t="s">
        <v>375</v>
      </c>
      <c r="C187" s="247" t="s">
        <v>376</v>
      </c>
      <c r="D187" s="194">
        <v>1733.94</v>
      </c>
      <c r="E187" s="194">
        <v>5447.62</v>
      </c>
      <c r="F187" s="45">
        <f t="shared" si="26"/>
        <v>314.17580769807489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145620.65</v>
      </c>
      <c r="E194" s="60">
        <f t="shared" si="36"/>
        <v>100430.59999999999</v>
      </c>
      <c r="F194" s="45">
        <f t="shared" si="26"/>
        <v>68.967279022583668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217.66</v>
      </c>
      <c r="E197" s="194">
        <v>695.9</v>
      </c>
      <c r="F197" s="45">
        <f t="shared" si="26"/>
        <v>319.71882752917395</v>
      </c>
    </row>
    <row r="198" spans="1:6" ht="12.75" customHeight="1" x14ac:dyDescent="0.2">
      <c r="A198" s="63">
        <v>3294</v>
      </c>
      <c r="B198" s="64" t="s">
        <v>397</v>
      </c>
      <c r="C198" s="247" t="s">
        <v>398</v>
      </c>
      <c r="D198" s="194">
        <v>325</v>
      </c>
      <c r="E198" s="194">
        <v>365</v>
      </c>
      <c r="F198" s="45">
        <f t="shared" si="26"/>
        <v>112.30769230769231</v>
      </c>
    </row>
    <row r="199" spans="1:6" ht="12.75" customHeight="1" x14ac:dyDescent="0.2">
      <c r="A199" s="63">
        <v>3295</v>
      </c>
      <c r="B199" s="64" t="s">
        <v>399</v>
      </c>
      <c r="C199" s="247" t="s">
        <v>400</v>
      </c>
      <c r="D199" s="194">
        <v>4270.3</v>
      </c>
      <c r="E199" s="194">
        <v>4992</v>
      </c>
      <c r="F199" s="45">
        <f t="shared" si="26"/>
        <v>116.90045195887878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140807.69</v>
      </c>
      <c r="E201" s="194">
        <v>94377.7</v>
      </c>
      <c r="F201" s="45">
        <f t="shared" si="26"/>
        <v>67.025955755683512</v>
      </c>
    </row>
    <row r="202" spans="1:6" ht="12.75" customHeight="1" x14ac:dyDescent="0.2">
      <c r="A202" s="63">
        <v>34</v>
      </c>
      <c r="B202" s="183" t="s">
        <v>405</v>
      </c>
      <c r="C202" s="247" t="s">
        <v>406</v>
      </c>
      <c r="D202" s="60">
        <f t="shared" ref="D202:E202" si="37">D203+D208+D216</f>
        <v>938.56</v>
      </c>
      <c r="E202" s="60">
        <f t="shared" si="37"/>
        <v>349.2</v>
      </c>
      <c r="F202" s="45">
        <f t="shared" si="26"/>
        <v>37.205932492328678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938.56</v>
      </c>
      <c r="E216" s="60">
        <f t="shared" si="40"/>
        <v>349.2</v>
      </c>
      <c r="F216" s="45">
        <f t="shared" si="26"/>
        <v>37.205932492328678</v>
      </c>
    </row>
    <row r="217" spans="1:6" ht="12.75" customHeight="1" x14ac:dyDescent="0.2">
      <c r="A217" s="63">
        <v>3431</v>
      </c>
      <c r="B217" s="182" t="s">
        <v>435</v>
      </c>
      <c r="C217" s="247" t="s">
        <v>436</v>
      </c>
      <c r="D217" s="194">
        <v>938.56</v>
      </c>
      <c r="E217" s="194">
        <v>349.2</v>
      </c>
      <c r="F217" s="45">
        <f t="shared" si="26"/>
        <v>37.205932492328678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28843.4</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28843.4</v>
      </c>
      <c r="E231" s="60">
        <f t="shared" si="45"/>
        <v>0</v>
      </c>
      <c r="F231" s="45">
        <f t="shared" si="44"/>
        <v>0</v>
      </c>
    </row>
    <row r="232" spans="1:6" ht="12.75" customHeight="1" x14ac:dyDescent="0.2">
      <c r="A232" s="63">
        <v>3611</v>
      </c>
      <c r="B232" s="64" t="s">
        <v>465</v>
      </c>
      <c r="C232" s="247" t="s">
        <v>466</v>
      </c>
      <c r="D232" s="194">
        <v>28843.4</v>
      </c>
      <c r="E232" s="194"/>
      <c r="F232" s="45">
        <f t="shared" si="44"/>
        <v>0</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366.18</v>
      </c>
      <c r="E262" s="60">
        <f t="shared" si="55"/>
        <v>0</v>
      </c>
      <c r="F262" s="45">
        <f t="shared" ref="F262:F268" si="56">IF(D262&lt;&gt;0,IF(E262/D262&gt;=100,"&gt;&gt;100",E262/D262*100),"-")</f>
        <v>0</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366.18</v>
      </c>
      <c r="E269" s="60">
        <f t="shared" si="58"/>
        <v>0</v>
      </c>
      <c r="F269" s="45">
        <f t="shared" ref="F269:F272" si="59">IF(D269&lt;&gt;0,IF(E269/D269&gt;=100,"&gt;&gt;100",E269/D269*100),"-")</f>
        <v>0</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366.18</v>
      </c>
      <c r="E271" s="194"/>
      <c r="F271" s="45">
        <f t="shared" si="59"/>
        <v>0</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1249.53</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1249.53</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v>1249.53</v>
      </c>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1623587.5499999998</v>
      </c>
      <c r="E299" s="60">
        <f>E152-E297+E298</f>
        <v>1770220.7699999998</v>
      </c>
      <c r="F299" s="45">
        <f t="shared" si="68"/>
        <v>109.03143289069936</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45211.199999999953</v>
      </c>
      <c r="E301" s="60">
        <f>IF(E299&gt;=E6,E299-E6,0)</f>
        <v>198372.19999999995</v>
      </c>
      <c r="F301" s="45">
        <f t="shared" si="68"/>
        <v>438.76782744098841</v>
      </c>
    </row>
    <row r="302" spans="1:6" ht="12.75" customHeight="1" x14ac:dyDescent="0.2">
      <c r="A302" s="63">
        <v>92211</v>
      </c>
      <c r="B302" s="64" t="s">
        <v>596</v>
      </c>
      <c r="C302" s="247" t="s">
        <v>597</v>
      </c>
      <c r="D302" s="194">
        <v>114409.07</v>
      </c>
      <c r="E302" s="194">
        <v>61302.09</v>
      </c>
      <c r="F302" s="45">
        <f t="shared" si="68"/>
        <v>53.581494893717775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1493.51</v>
      </c>
      <c r="E304" s="194">
        <v>158443.57</v>
      </c>
      <c r="F304" s="45" t="str">
        <f t="shared" si="68"/>
        <v>&gt;&gt;100</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3" t="s">
        <v>606</v>
      </c>
      <c r="B307" s="370"/>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7895.7800000000007</v>
      </c>
      <c r="E360" s="60">
        <f t="shared" si="86"/>
        <v>6455</v>
      </c>
      <c r="F360" s="45">
        <f t="shared" si="72"/>
        <v>81.752531098890785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7895.7800000000007</v>
      </c>
      <c r="E373" s="60">
        <f t="shared" si="90"/>
        <v>6455</v>
      </c>
      <c r="F373" s="45">
        <f t="shared" si="72"/>
        <v>81.752531098890785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6929.35</v>
      </c>
      <c r="E379" s="60">
        <f t="shared" si="92"/>
        <v>3944.88</v>
      </c>
      <c r="F379" s="45">
        <f t="shared" si="72"/>
        <v>56.930015080779583</v>
      </c>
    </row>
    <row r="380" spans="1:6" ht="12.75" customHeight="1" x14ac:dyDescent="0.2">
      <c r="A380" s="63">
        <v>4221</v>
      </c>
      <c r="B380" s="64" t="s">
        <v>647</v>
      </c>
      <c r="C380" s="247" t="s">
        <v>739</v>
      </c>
      <c r="D380" s="194">
        <v>0</v>
      </c>
      <c r="E380" s="194">
        <v>2188.52</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1200</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1556.25</v>
      </c>
      <c r="E385" s="194"/>
      <c r="F385" s="45">
        <f t="shared" si="72"/>
        <v>0</v>
      </c>
    </row>
    <row r="386" spans="1:6" ht="12.75" customHeight="1" x14ac:dyDescent="0.2">
      <c r="A386" s="63">
        <v>4227</v>
      </c>
      <c r="B386" s="183" t="s">
        <v>659</v>
      </c>
      <c r="C386" s="247" t="s">
        <v>746</v>
      </c>
      <c r="D386" s="194">
        <v>4173.1000000000004</v>
      </c>
      <c r="E386" s="194">
        <v>1756.36</v>
      </c>
      <c r="F386" s="45">
        <f t="shared" si="72"/>
        <v>42.087656658119855</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966.43</v>
      </c>
      <c r="E393" s="60">
        <f t="shared" si="94"/>
        <v>2510.12</v>
      </c>
      <c r="F393" s="45">
        <f t="shared" si="72"/>
        <v>259.73117556367248</v>
      </c>
    </row>
    <row r="394" spans="1:6" ht="12.75" customHeight="1" x14ac:dyDescent="0.2">
      <c r="A394" s="63">
        <v>4241</v>
      </c>
      <c r="B394" s="64" t="s">
        <v>756</v>
      </c>
      <c r="C394" s="247" t="s">
        <v>757</v>
      </c>
      <c r="D394" s="194">
        <v>966.43</v>
      </c>
      <c r="E394" s="194">
        <v>2510.12</v>
      </c>
      <c r="F394" s="45">
        <f t="shared" si="72"/>
        <v>259.73117556367248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7895.7800000000007</v>
      </c>
      <c r="E418" s="60">
        <f t="shared" si="102"/>
        <v>6455</v>
      </c>
      <c r="F418" s="45">
        <f t="shared" si="72"/>
        <v>81.752531098890785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1578376.3499999999</v>
      </c>
      <c r="E422" s="60">
        <f>E6+E308</f>
        <v>1571848.5699999998</v>
      </c>
      <c r="F422" s="45">
        <f t="shared" si="72"/>
        <v>99.586424365773098</v>
      </c>
    </row>
    <row r="423" spans="1:6" ht="12.75" customHeight="1" x14ac:dyDescent="0.2">
      <c r="A423" s="63" t="s">
        <v>581</v>
      </c>
      <c r="B423" s="64" t="s">
        <v>804</v>
      </c>
      <c r="C423" s="247" t="s">
        <v>805</v>
      </c>
      <c r="D423" s="60">
        <f t="shared" ref="D423:E423" si="103">D299+D360</f>
        <v>1631483.3299999998</v>
      </c>
      <c r="E423" s="60">
        <f t="shared" si="103"/>
        <v>1776675.7699999998</v>
      </c>
      <c r="F423" s="45">
        <f t="shared" si="72"/>
        <v>108.89941302679445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53106.979999999981</v>
      </c>
      <c r="E425" s="60">
        <f t="shared" si="105"/>
        <v>204827.19999999995</v>
      </c>
      <c r="F425" s="45">
        <f t="shared" si="72"/>
        <v>385.68790769123007</v>
      </c>
    </row>
    <row r="426" spans="1:6" ht="12.75" customHeight="1" x14ac:dyDescent="0.2">
      <c r="A426" s="251" t="s">
        <v>810</v>
      </c>
      <c r="B426" s="183" t="s">
        <v>811</v>
      </c>
      <c r="C426" s="252" t="s">
        <v>812</v>
      </c>
      <c r="D426" s="60">
        <f t="shared" ref="D426:E426" si="106">IF(D302-D303+D419-D420&gt;=0,D302-D303+D419-D420,0)</f>
        <v>114409.07</v>
      </c>
      <c r="E426" s="60">
        <f t="shared" si="106"/>
        <v>61302.09</v>
      </c>
      <c r="F426" s="45">
        <f t="shared" si="72"/>
        <v>53.581494893717775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1493.51</v>
      </c>
      <c r="E428" s="81">
        <f t="shared" si="108"/>
        <v>158443.57</v>
      </c>
      <c r="F428" s="61" t="str">
        <f t="shared" si="72"/>
        <v>&gt;&gt;100</v>
      </c>
    </row>
    <row r="429" spans="1:6" s="55" customFormat="1" ht="20.100000000000001" customHeight="1" x14ac:dyDescent="0.2">
      <c r="A429" s="373" t="s">
        <v>818</v>
      </c>
      <c r="B429" s="370"/>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1578376.3499999999</v>
      </c>
      <c r="E643" s="60">
        <f>E422+E430</f>
        <v>1571848.5699999998</v>
      </c>
      <c r="F643" s="45">
        <f t="shared" si="109"/>
        <v>99.586424365773098</v>
      </c>
    </row>
    <row r="644" spans="1:6" ht="12.75" customHeight="1" x14ac:dyDescent="0.2">
      <c r="A644" s="63" t="s">
        <v>581</v>
      </c>
      <c r="B644" s="64" t="s">
        <v>1237</v>
      </c>
      <c r="C644" s="247" t="s">
        <v>1238</v>
      </c>
      <c r="D644" s="60">
        <f>D423+D535</f>
        <v>1631483.3299999998</v>
      </c>
      <c r="E644" s="60">
        <f>E423+E535</f>
        <v>1776675.7699999998</v>
      </c>
      <c r="F644" s="45">
        <f t="shared" si="109"/>
        <v>108.89941302679445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53106.979999999981</v>
      </c>
      <c r="E646" s="60">
        <f t="shared" si="164"/>
        <v>204827.19999999995</v>
      </c>
      <c r="F646" s="45">
        <f t="shared" si="109"/>
        <v>385.68790769123007</v>
      </c>
    </row>
    <row r="647" spans="1:6" ht="24" x14ac:dyDescent="0.2">
      <c r="A647" s="251" t="s">
        <v>1243</v>
      </c>
      <c r="B647" s="64" t="s">
        <v>1244</v>
      </c>
      <c r="C647" s="252" t="s">
        <v>1243</v>
      </c>
      <c r="D647" s="60">
        <f>IF(D426-D427+D641-D642&gt;=0,D426-D427+D641-D642,0)</f>
        <v>114409.07</v>
      </c>
      <c r="E647" s="60">
        <f>IF(E426-E427+E641-E642&gt;=0,E426-E427+E641-E642,0)</f>
        <v>61302.09</v>
      </c>
      <c r="F647" s="45">
        <f t="shared" si="109"/>
        <v>53.581494893717775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61302.090000000026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143525.10999999996</v>
      </c>
      <c r="F650" s="45" t="str">
        <f t="shared" si="109"/>
        <v>-</v>
      </c>
    </row>
    <row r="651" spans="1:6" ht="24" x14ac:dyDescent="0.2">
      <c r="A651" s="249" t="s">
        <v>1251</v>
      </c>
      <c r="B651" s="184" t="s">
        <v>1252</v>
      </c>
      <c r="C651" s="250" t="s">
        <v>1251</v>
      </c>
      <c r="D651" s="196">
        <v>111864.86</v>
      </c>
      <c r="E651" s="196"/>
      <c r="F651" s="61">
        <f t="shared" si="109"/>
        <v>0</v>
      </c>
    </row>
    <row r="652" spans="1:6" s="55" customFormat="1" ht="20.100000000000001" customHeight="1" x14ac:dyDescent="0.2">
      <c r="A652" s="373" t="s">
        <v>1253</v>
      </c>
      <c r="B652" s="370"/>
      <c r="C652" s="171"/>
      <c r="D652" s="43"/>
      <c r="E652" s="43"/>
      <c r="F652" s="44"/>
    </row>
    <row r="653" spans="1:6" ht="12.75" customHeight="1" x14ac:dyDescent="0.2">
      <c r="A653" s="63">
        <v>11</v>
      </c>
      <c r="B653" s="64" t="s">
        <v>1254</v>
      </c>
      <c r="C653" s="247" t="s">
        <v>1255</v>
      </c>
      <c r="D653" s="194">
        <v>132273.28</v>
      </c>
      <c r="E653" s="194">
        <v>79685.539999999994</v>
      </c>
      <c r="F653" s="45">
        <f t="shared" ref="F653:F740" si="167">IF(D653&lt;&gt;0,IF(E653/D653&gt;=100,"&gt;&gt;100",E653/D653*100),"-")</f>
        <v>60.243111836343665</v>
      </c>
    </row>
    <row r="654" spans="1:6" ht="12.75" customHeight="1" x14ac:dyDescent="0.2">
      <c r="A654" s="63" t="s">
        <v>1256</v>
      </c>
      <c r="B654" s="64" t="s">
        <v>1257</v>
      </c>
      <c r="C654" s="247" t="s">
        <v>1256</v>
      </c>
      <c r="D654" s="194">
        <v>361959.28</v>
      </c>
      <c r="E654" s="194">
        <v>28274.49</v>
      </c>
      <c r="F654" s="45">
        <f t="shared" si="167"/>
        <v>7.8115112838107095</v>
      </c>
    </row>
    <row r="655" spans="1:6" ht="12.75" customHeight="1" x14ac:dyDescent="0.2">
      <c r="A655" s="63" t="s">
        <v>1258</v>
      </c>
      <c r="B655" s="64" t="s">
        <v>1259</v>
      </c>
      <c r="C655" s="247" t="s">
        <v>1258</v>
      </c>
      <c r="D655" s="194">
        <v>414547.02</v>
      </c>
      <c r="E655" s="194">
        <v>107960.03</v>
      </c>
      <c r="F655" s="45">
        <f t="shared" si="167"/>
        <v>26.042891346800655</v>
      </c>
    </row>
    <row r="656" spans="1:6" ht="24" x14ac:dyDescent="0.2">
      <c r="A656" s="63">
        <v>11</v>
      </c>
      <c r="B656" s="64" t="s">
        <v>1260</v>
      </c>
      <c r="C656" s="247" t="s">
        <v>1261</v>
      </c>
      <c r="D656" s="60">
        <f t="shared" ref="D656:E656" si="168">+D653+D654-D655</f>
        <v>79685.540000000037</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55</v>
      </c>
      <c r="E658" s="253">
        <v>54</v>
      </c>
      <c r="F658" s="45">
        <f t="shared" si="167"/>
        <v>98.181818181818187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43</v>
      </c>
      <c r="E660" s="253">
        <v>43</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1316431.17</v>
      </c>
      <c r="E683" s="192">
        <v>1410890.46</v>
      </c>
      <c r="F683" s="71">
        <f t="shared" si="167"/>
        <v>107.17540667166064</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v>540</v>
      </c>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125939.6</v>
      </c>
      <c r="E702" s="192">
        <v>30672.400000000001</v>
      </c>
      <c r="F702" s="71">
        <f t="shared" si="167"/>
        <v>24.354849467522527</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4599.78</v>
      </c>
      <c r="E732" s="192">
        <v>3209.28</v>
      </c>
      <c r="F732" s="71">
        <f t="shared" si="167"/>
        <v>69.770293361856446</v>
      </c>
    </row>
    <row r="733" spans="1:6" ht="12.75" customHeight="1" x14ac:dyDescent="0.2">
      <c r="A733" s="70">
        <v>31215</v>
      </c>
      <c r="B733" s="65" t="s">
        <v>1395</v>
      </c>
      <c r="C733" s="278" t="s">
        <v>1396</v>
      </c>
      <c r="D733" s="192">
        <v>441.44</v>
      </c>
      <c r="E733" s="192">
        <v>441.44</v>
      </c>
      <c r="F733" s="71">
        <f t="shared" si="167"/>
        <v>100</v>
      </c>
    </row>
    <row r="734" spans="1:6" ht="12.75" customHeight="1" x14ac:dyDescent="0.2">
      <c r="A734" s="70">
        <v>32121</v>
      </c>
      <c r="B734" s="65" t="s">
        <v>1397</v>
      </c>
      <c r="C734" s="278" t="s">
        <v>1398</v>
      </c>
      <c r="D734" s="192">
        <v>21039.52</v>
      </c>
      <c r="E734" s="192">
        <v>20150.59</v>
      </c>
      <c r="F734" s="71">
        <f t="shared" si="167"/>
        <v>95.774951139569723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43.8</v>
      </c>
      <c r="E736" s="194">
        <v>5394.84</v>
      </c>
      <c r="F736" s="45" t="str">
        <f t="shared" si="167"/>
        <v>&gt;&gt;100</v>
      </c>
    </row>
    <row r="737" spans="1:6" ht="12.75" customHeight="1" x14ac:dyDescent="0.2">
      <c r="A737" s="63" t="s">
        <v>1403</v>
      </c>
      <c r="B737" s="64" t="s">
        <v>1404</v>
      </c>
      <c r="C737" s="247" t="s">
        <v>1403</v>
      </c>
      <c r="D737" s="194">
        <v>1466.16</v>
      </c>
      <c r="E737" s="194"/>
      <c r="F737" s="45">
        <f t="shared" si="167"/>
        <v>0</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4992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366.18</v>
      </c>
      <c r="E851" s="194"/>
      <c r="F851" s="45">
        <f t="shared" si="169"/>
        <v>0</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0" priority="13" operator="lessThan">
      <formula>-0.001</formula>
    </cfRule>
  </conditionalFormatting>
  <conditionalFormatting sqref="D9:E16">
    <cfRule type="cellIs" dxfId="19" priority="1" operator="lessThan">
      <formula>-0.001</formula>
    </cfRule>
  </conditionalFormatting>
  <conditionalFormatting sqref="D18:E1009">
    <cfRule type="cellIs" dxfId="18"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1631483.33</v>
      </c>
      <c r="E114" s="60">
        <f t="shared" si="22"/>
        <v>1776675.77</v>
      </c>
      <c r="F114" s="45">
        <f t="shared" si="1"/>
        <v>108.89941302679445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1631483.33</v>
      </c>
      <c r="E118" s="60">
        <f t="shared" si="24"/>
        <v>1776675.77</v>
      </c>
      <c r="F118" s="45">
        <f t="shared" si="1"/>
        <v>108.89941302679445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1631483.33</v>
      </c>
      <c r="E120" s="194">
        <v>1776675.77</v>
      </c>
      <c r="F120" s="45">
        <f t="shared" si="1"/>
        <v>108.89941302679445</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1631483.33</v>
      </c>
      <c r="E141" s="81">
        <f t="shared" si="28"/>
        <v>1776675.77</v>
      </c>
      <c r="F141" s="61">
        <f t="shared" si="1"/>
        <v>108.89941302679445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40175.65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40175.65</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40175.65</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40175.65</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43" sqref="D4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128072.38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1809588.58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142186.78</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1660978.44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1414565.16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244300.75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349.2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1249.53</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513.79999999999995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6423.36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1655936.2600000002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986.95</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1648525.9500000002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327">
        <v>1401486.6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327">
        <v>243497.60000000001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327">
        <v>440.33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327"/>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327"/>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327"/>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327">
        <v>1249.53</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327">
        <v>1851.89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327">
        <v>6423.36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281724.69999999972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281724.69999999995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140524.87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141199.82999999999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18977</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BILANCA</vt:lpstr>
      <vt:lpstr>PR-RAS</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Nastava</cp:lastModifiedBy>
  <cp:lastPrinted>2026-02-02T09:56:38Z</cp:lastPrinted>
  <dcterms:created xsi:type="dcterms:W3CDTF">2022-04-01T05:14:30Z</dcterms:created>
  <dcterms:modified xsi:type="dcterms:W3CDTF">2026-02-02T09:57:18Z</dcterms:modified>
</cp:coreProperties>
</file>